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93" i="1"/>
  <c r="F92"/>
  <c r="F91"/>
  <c r="F89"/>
  <c r="F88"/>
  <c r="F87"/>
  <c r="F86"/>
  <c r="D85"/>
  <c r="F85" s="1"/>
  <c r="D83"/>
  <c r="F83" s="1"/>
  <c r="D82"/>
  <c r="F82" s="1"/>
  <c r="D81"/>
  <c r="F81" s="1"/>
  <c r="D79"/>
  <c r="F79" s="1"/>
  <c r="D78"/>
  <c r="F78" s="1"/>
  <c r="D77"/>
  <c r="F77" s="1"/>
  <c r="D76"/>
  <c r="F76" s="1"/>
  <c r="D75"/>
  <c r="F75" s="1"/>
  <c r="D73"/>
  <c r="F73" s="1"/>
  <c r="D72"/>
  <c r="F72" s="1"/>
  <c r="D71"/>
  <c r="F71" s="1"/>
  <c r="D70"/>
  <c r="F70" s="1"/>
  <c r="D69"/>
  <c r="F69" s="1"/>
  <c r="D67"/>
  <c r="F67" s="1"/>
  <c r="F66"/>
  <c r="D65"/>
  <c r="F65" s="1"/>
  <c r="D64"/>
  <c r="F64" s="1"/>
  <c r="D63"/>
  <c r="F63" s="1"/>
  <c r="D62"/>
  <c r="F62" s="1"/>
  <c r="F61"/>
  <c r="D60"/>
  <c r="F60" s="1"/>
  <c r="D59"/>
  <c r="F59" s="1"/>
  <c r="D58"/>
  <c r="F58" s="1"/>
  <c r="F57"/>
  <c r="D55"/>
  <c r="F55" s="1"/>
  <c r="D54"/>
  <c r="F54" s="1"/>
  <c r="D53"/>
  <c r="F53" s="1"/>
  <c r="D52"/>
  <c r="F52" s="1"/>
  <c r="D51"/>
  <c r="F51" s="1"/>
  <c r="D50"/>
  <c r="F50" s="1"/>
  <c r="D48"/>
  <c r="F48" s="1"/>
  <c r="D47"/>
  <c r="F47" s="1"/>
  <c r="D46"/>
  <c r="F46" s="1"/>
  <c r="F45"/>
  <c r="D44"/>
  <c r="F44" s="1"/>
  <c r="D43"/>
  <c r="F43" s="1"/>
  <c r="D42"/>
  <c r="F42" s="1"/>
  <c r="D41"/>
  <c r="F41" s="1"/>
  <c r="F40"/>
  <c r="D38"/>
  <c r="F38" s="1"/>
  <c r="F37"/>
  <c r="F36"/>
  <c r="D35"/>
  <c r="F35" s="1"/>
  <c r="D34"/>
  <c r="F34" s="1"/>
  <c r="D32"/>
  <c r="F32" s="1"/>
  <c r="F31"/>
  <c r="D30"/>
  <c r="F30" s="1"/>
  <c r="D29"/>
  <c r="F29" s="1"/>
  <c r="D28"/>
  <c r="F28" s="1"/>
  <c r="D27"/>
  <c r="F27" s="1"/>
  <c r="D26"/>
  <c r="F26" s="1"/>
  <c r="F25"/>
  <c r="F24"/>
  <c r="F22"/>
  <c r="F94" l="1"/>
  <c r="F95" l="1"/>
  <c r="F96"/>
  <c r="F98" l="1"/>
  <c r="F99" s="1"/>
  <c r="F100" s="1"/>
  <c r="F102" s="1"/>
  <c r="E14" s="1"/>
</calcChain>
</file>

<file path=xl/sharedStrings.xml><?xml version="1.0" encoding="utf-8"?>
<sst xmlns="http://schemas.openxmlformats.org/spreadsheetml/2006/main" count="168" uniqueCount="105">
  <si>
    <t>СОГЛАСОВАНО:</t>
  </si>
  <si>
    <t>УТВЕРЖДАЮ:</t>
  </si>
  <si>
    <t>_______________</t>
  </si>
  <si>
    <t>_________________</t>
  </si>
  <si>
    <t>"___" ____________ 201_ г.</t>
  </si>
  <si>
    <t>"_____" _____________201_ г.</t>
  </si>
  <si>
    <t xml:space="preserve">ЛОКАЛЬНЫЙ СМЕТНЫЙ РАСЧЕТ № </t>
  </si>
  <si>
    <t>(локальная смета)</t>
  </si>
  <si>
    <t>Энергетическое обследование объектов</t>
  </si>
  <si>
    <t>(наименование работ и затрат, наименование объекта)</t>
  </si>
  <si>
    <t xml:space="preserve">Основание: </t>
  </si>
  <si>
    <t>Сметная стоимость работ по энергетическому обследованию</t>
  </si>
  <si>
    <t>рублей</t>
  </si>
  <si>
    <t>Составлен в текущих ценах по состоянию на 2 квартал 2011 г.</t>
  </si>
  <si>
    <t>№ пп</t>
  </si>
  <si>
    <t>Наименование</t>
  </si>
  <si>
    <t>Ед. изм.</t>
  </si>
  <si>
    <t>Кол.</t>
  </si>
  <si>
    <t>Сметная стоимость, руб.</t>
  </si>
  <si>
    <t>на единицу измерения</t>
  </si>
  <si>
    <t>общая</t>
  </si>
  <si>
    <t>Документальное изучение обследуемой организации</t>
  </si>
  <si>
    <t>чел/час</t>
  </si>
  <si>
    <t>Обследование системы электроснабжения</t>
  </si>
  <si>
    <t>Анализ договорных условий на электроснабжение.</t>
  </si>
  <si>
    <t>Анализ лимитов и фактического потребления и динамики их потребления.</t>
  </si>
  <si>
    <t>Анализ схемы электроснабжения организации с учетом перспективы развития (вновь вводимых мощностей и отключения потребителей), технического состояния электрооборудования, внутренних и внешних электрических сетей, систем освещения.</t>
  </si>
  <si>
    <t>Перечень и характеристика электроснабжающего и потребляющего электроэнергию оборудования.</t>
  </si>
  <si>
    <t>Оценка состояния электроснабжающего и потребляющего электроэнергию оборудования, сетей.</t>
  </si>
  <si>
    <t>Анализ загрузки и режима работы сетей электроснабжения, установок, потребляющих электроэнергию.</t>
  </si>
  <si>
    <t>Расчет потерь электроэнергии в системе электроснабжения.</t>
  </si>
  <si>
    <t>Анализ месячных графиков нагрузки и потребления электроэнергии, определение возможности их оптимизации.</t>
  </si>
  <si>
    <t>Анализ состояния коммерческого и технического учета.</t>
  </si>
  <si>
    <t>Выборочные контрольные измерения</t>
  </si>
  <si>
    <t>Исследование с применением анализатора качества электроэнергии</t>
  </si>
  <si>
    <t>Тепловизионная съемка систем электроснабжения</t>
  </si>
  <si>
    <t>Анализ фактических и нормативных удельных расходов электроэнергии.</t>
  </si>
  <si>
    <t>Составление баланса потребления электрической энергии.</t>
  </si>
  <si>
    <t>Составление мероприятий по рациональному использованию электрической энергии с оценкой их эффективности и объема затрат на их внедрение, приоритетности выполнения.</t>
  </si>
  <si>
    <t>Обследование системы теплоснабжения</t>
  </si>
  <si>
    <t>Анализ договорных условий на теплоснабжение, тарифов, лимитов, затрат.</t>
  </si>
  <si>
    <t>Анализ состояния коммерческого и технического учета и отчетности.</t>
  </si>
  <si>
    <t>Перечень и характеристика оборудования теплоснабжения и теплопотребляющего оборудования.</t>
  </si>
  <si>
    <t>Оценка состояния теплопотребляющего оборудования, эффективности его работы и отдельных элементов систем теплоснабжения.</t>
  </si>
  <si>
    <t>Анализ распределения тепловых нагрузок в системах отопления, горячего водоснабжения и вентиляции и их оптимизация.</t>
  </si>
  <si>
    <t>Анализ режима работы системы теплоснабжения.</t>
  </si>
  <si>
    <t>Оценка фактических и нормируемых показателей.</t>
  </si>
  <si>
    <t>Анализ состояния теплоизоляции и потери теплоты на тепловых сетях.</t>
  </si>
  <si>
    <t>Составление баланса потребления тепловой энергии.</t>
  </si>
  <si>
    <t>Проведение необходимых замеров для определения текущих фактических показателей теплопотребления.</t>
  </si>
  <si>
    <t>Измерение температуры, влажности, воздухообмена</t>
  </si>
  <si>
    <t>Измерение фактического расхода  тепла в системе отопления, при отсутствии счетчика</t>
  </si>
  <si>
    <t>Измерение фактического расхода  горячей воды в системе водоснабжения, при отсутствии счетчика</t>
  </si>
  <si>
    <t>Анализ состояния запорной арматуры и систем регулирования.</t>
  </si>
  <si>
    <t>Анализ проектной схемы и фактической работы систем вентиляции и кондиционирования, уровня загрузки.</t>
  </si>
  <si>
    <t>Составление мероприятий по рациональному использованию тепловой энергии с оценкой их эффективности и объема затрат на их внедрение, приоритетности выполнения.</t>
  </si>
  <si>
    <t>Обследование систем водоснабжения и водоотведения</t>
  </si>
  <si>
    <t>Анализ договорных условий на водоснабжение и водоотведение, тарифов, лимитов, затрат.</t>
  </si>
  <si>
    <t>Перечень и характеристика оборудования систем водоснабжения и водоотведения, года их ввода в эксплуатацию.</t>
  </si>
  <si>
    <t>Оценка состояния и режимов работы систем водоснабжения и водоотведения.</t>
  </si>
  <si>
    <t>Месячные графики нагрузки водоснабжения и водоотведения.</t>
  </si>
  <si>
    <t>Анализ систем учета и контроля потребления воды и водоотведения.</t>
  </si>
  <si>
    <t>Анализ загрузки и режим работы систем.</t>
  </si>
  <si>
    <t>Измерение фактического расхода  холодной воды в системе водоснабжения, при отсутствии счетчика</t>
  </si>
  <si>
    <t>Анализ фактических и нормативных удельных расходов воды.</t>
  </si>
  <si>
    <t>Составление баланса</t>
  </si>
  <si>
    <t>Составление мероприятий по рациональному использованию воды с оценкой их эффективности и объема затрат на их внедрение, приоритетности выполнения.</t>
  </si>
  <si>
    <t>Обследование ограждающих конструкций</t>
  </si>
  <si>
    <t>Анализ фактического состояния ограждающих конструкций здания.</t>
  </si>
  <si>
    <t>Оценка качества тепловой изоляции ограждающих конструкций, остекления.</t>
  </si>
  <si>
    <t>Тепловизионная съемка ограждающих конструкций.</t>
  </si>
  <si>
    <t>Определение расчетно-нормативной и фактической удельной тепловой характеристики здания.</t>
  </si>
  <si>
    <t>Разработка предложений и мероприятий по проведению работ направленных на снижение потерь через ограждающие конструкции.</t>
  </si>
  <si>
    <t>Светотехнический план</t>
  </si>
  <si>
    <t>Проведение замеров освещенности и пульсации и других параметров освещения, к которым выставлены нормативные требования, по всем помещениям.</t>
  </si>
  <si>
    <t>Анализ и оценка системы освещения (в разрезе каждого помещения)</t>
  </si>
  <si>
    <t>Выводы и рекомендации по рациональному использованию системы освещения</t>
  </si>
  <si>
    <t>Разработка мероприятий по рациональному использованию системы освещения оценкой их эффективности и объема затрат на их внедрение, приоритетности выполнения</t>
  </si>
  <si>
    <t>Предложение в рекомендациях нескольких вариантов по модернизации системы освещения с учётом существующих нормативных требований к освещению (с предоставлением альтернативы), с предложением нескольких вариантов различных моделей светильников.</t>
  </si>
  <si>
    <t>Система использования моторных топлив автотранспортом Заказчика.</t>
  </si>
  <si>
    <t>Анализ потребления моторного топлива автотранспортом</t>
  </si>
  <si>
    <t>Оценка эффективности использования моторных топлив</t>
  </si>
  <si>
    <t>Баланс потребления моторных топлив</t>
  </si>
  <si>
    <t>Составление отчета об энергетическом обследовании</t>
  </si>
  <si>
    <t>Общие сведения об объекте обследования: источники энергоснабжения, количество объектов и субъектов энергопотребления и др.</t>
  </si>
  <si>
    <t>Анализ финансовых затрат на оплату энергоресурсов в базовом году, оценка доли затрат на оплату каждого энергоресурса в суммарных годовых затратах организации и Отдельно сторонними потребителями.</t>
  </si>
  <si>
    <t>Оценка состояния и объективности приборного учета потребления энергоресурсов и характеристика источников энергоснабжения. Сравнительная оценка фактического энергопотребления с расчетно-нормативным и фактических удельные расходов энергоресурсов с нормативными.</t>
  </si>
  <si>
    <t>Результаты контрольных замеров освещенности, температурно-влажностных параметров и сравнительная оценка полученных результатов с нормативными значениями.</t>
  </si>
  <si>
    <t>Расчет примерной окупаемости мероприятий по повышению энергетической эффективности</t>
  </si>
  <si>
    <t>Программа по энергосбережению</t>
  </si>
  <si>
    <t>Разработка по результатам энергетического обследования «Программы по энергосбережению и повышению энергетической эффективности»</t>
  </si>
  <si>
    <t>Корректировка по результатам энергетического обследования «Программы по энергосбережению и повышению энергетической эффективности»</t>
  </si>
  <si>
    <t>Составление энергетического паспорта Заказчика.</t>
  </si>
  <si>
    <t>Итого прямые затраты по смете</t>
  </si>
  <si>
    <t>Накладные расходы 100% от ПЗ</t>
  </si>
  <si>
    <t>Сметная прибыль 50% от ПЗ</t>
  </si>
  <si>
    <t>Командировочные расходы</t>
  </si>
  <si>
    <t>Налог по упрощенной схеме налогообложения 6%</t>
  </si>
  <si>
    <t>Экспертиза паспорта и отчетной документации в СРО энергоаудиторов 10%</t>
  </si>
  <si>
    <t>Итого по смете</t>
  </si>
  <si>
    <t>НДС 18% - не предусмотрен</t>
  </si>
  <si>
    <t>ВСЕГО по смете</t>
  </si>
  <si>
    <t>Составил: ___________________________</t>
  </si>
  <si>
    <t>(должность, подпись, расшифровка)</t>
  </si>
  <si>
    <t>Проверил: ___________________________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</si>
</sst>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3" fillId="0" borderId="1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NumberFormat="1" applyFont="1" applyAlignment="1">
      <alignment horizontal="left" vertical="top"/>
    </xf>
    <xf numFmtId="1" fontId="6" fillId="0" borderId="0" xfId="0" applyNumberFormat="1" applyFont="1" applyBorder="1" applyAlignment="1">
      <alignment horizontal="right" vertical="top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right" vertical="top"/>
    </xf>
    <xf numFmtId="2" fontId="2" fillId="0" borderId="3" xfId="0" applyNumberFormat="1" applyFont="1" applyBorder="1" applyAlignment="1">
      <alignment horizontal="right" vertical="top"/>
    </xf>
    <xf numFmtId="0" fontId="10" fillId="0" borderId="3" xfId="0" applyFont="1" applyBorder="1" applyAlignment="1">
      <alignment vertical="top" wrapText="1"/>
    </xf>
    <xf numFmtId="2" fontId="10" fillId="0" borderId="3" xfId="0" applyNumberFormat="1" applyFont="1" applyBorder="1" applyAlignment="1">
      <alignment vertical="top" wrapText="1"/>
    </xf>
    <xf numFmtId="0" fontId="10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2" fontId="11" fillId="0" borderId="3" xfId="0" applyNumberFormat="1" applyFont="1" applyBorder="1" applyAlignment="1">
      <alignment vertical="top" wrapText="1"/>
    </xf>
    <xf numFmtId="0" fontId="11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/>
    </xf>
    <xf numFmtId="0" fontId="10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6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7;&#1084;&#1077;&#1090;&#1099;\&#1040;%20&#1096;&#1072;&#1073;&#1083;&#1086;&#1085;&#1099;%20&#1089;&#1084;&#1077;&#1090;%20&#1079;&#1076;&#1077;&#1089;&#1100;\&#1064;&#1072;&#1073;&#1083;&#1086;&#1085;%20&#1089;&#1084;&#1077;&#1090;&#1099;%20&#1085;&#1072;%20&#1086;&#1073;&#1089;&#1083;&#1077;&#1076;&#1086;&#1074;&#1072;&#1085;&#1080;&#1077;%20&#1085;&#1086;&#1074;&#1099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е данные"/>
      <sheetName val="Расчет"/>
      <sheetName val="Локальная смета"/>
    </sheetNames>
    <sheetDataSet>
      <sheetData sheetId="0"/>
      <sheetData sheetId="1"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9">
          <cell r="F29">
            <v>0</v>
          </cell>
        </row>
        <row r="30">
          <cell r="F30">
            <v>0</v>
          </cell>
        </row>
        <row r="35">
          <cell r="F35">
            <v>0</v>
          </cell>
        </row>
        <row r="37">
          <cell r="F37">
            <v>0</v>
          </cell>
        </row>
        <row r="38">
          <cell r="F38">
            <v>0</v>
          </cell>
        </row>
        <row r="43">
          <cell r="F43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53">
          <cell r="F53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7">
          <cell r="F67">
            <v>0</v>
          </cell>
        </row>
        <row r="68">
          <cell r="F68">
            <v>0</v>
          </cell>
        </row>
        <row r="72">
          <cell r="F72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9">
          <cell r="F79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7">
          <cell r="F9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zoomScaleNormal="100" workbookViewId="0">
      <selection activeCell="B15" sqref="B15:D15"/>
    </sheetView>
  </sheetViews>
  <sheetFormatPr defaultRowHeight="15"/>
  <cols>
    <col min="1" max="1" width="4.5703125" style="3" customWidth="1"/>
    <col min="2" max="2" width="50.7109375" style="2" customWidth="1"/>
    <col min="3" max="3" width="13.5703125" style="3" customWidth="1"/>
    <col min="4" max="4" width="8.85546875" style="4" customWidth="1"/>
    <col min="5" max="6" width="12.7109375" style="5" customWidth="1"/>
  </cols>
  <sheetData>
    <row r="1" spans="1:6">
      <c r="A1" s="1" t="s">
        <v>0</v>
      </c>
      <c r="E1" s="1" t="s">
        <v>1</v>
      </c>
    </row>
    <row r="2" spans="1:6">
      <c r="A2" s="6"/>
      <c r="E2" s="6"/>
    </row>
    <row r="3" spans="1:6">
      <c r="A3" s="6"/>
      <c r="E3" s="6"/>
    </row>
    <row r="4" spans="1:6">
      <c r="A4" s="6" t="s">
        <v>2</v>
      </c>
      <c r="E4" s="6" t="s">
        <v>3</v>
      </c>
    </row>
    <row r="5" spans="1:6">
      <c r="A5" s="7" t="s">
        <v>4</v>
      </c>
      <c r="E5" s="6" t="s">
        <v>5</v>
      </c>
    </row>
    <row r="6" spans="1:6">
      <c r="C6" s="8"/>
    </row>
    <row r="7" spans="1:6" ht="15.75">
      <c r="C7" s="9" t="s">
        <v>6</v>
      </c>
    </row>
    <row r="8" spans="1:6">
      <c r="C8" s="10" t="s">
        <v>7</v>
      </c>
    </row>
    <row r="9" spans="1:6">
      <c r="A9" s="11"/>
      <c r="B9" s="12"/>
      <c r="C9" s="11"/>
    </row>
    <row r="10" spans="1:6" ht="15.75">
      <c r="A10" s="11"/>
      <c r="B10" s="13" t="s">
        <v>8</v>
      </c>
      <c r="C10" s="14"/>
      <c r="E10" s="15"/>
      <c r="F10" s="15"/>
    </row>
    <row r="11" spans="1:6">
      <c r="A11" s="11"/>
      <c r="B11" s="16"/>
      <c r="C11" s="17" t="s">
        <v>9</v>
      </c>
      <c r="D11" s="18"/>
      <c r="E11" s="19"/>
      <c r="F11" s="19"/>
    </row>
    <row r="12" spans="1:6">
      <c r="A12" s="20"/>
      <c r="B12" s="12"/>
      <c r="C12" s="11"/>
    </row>
    <row r="13" spans="1:6">
      <c r="A13" s="11"/>
      <c r="B13" s="13" t="s">
        <v>10</v>
      </c>
      <c r="C13" s="21"/>
    </row>
    <row r="14" spans="1:6" ht="15" customHeight="1">
      <c r="A14" s="10"/>
      <c r="B14" s="65" t="s">
        <v>11</v>
      </c>
      <c r="C14" s="65"/>
      <c r="D14" s="65"/>
      <c r="E14" s="23">
        <f>F102</f>
        <v>0</v>
      </c>
      <c r="F14" s="22" t="s">
        <v>12</v>
      </c>
    </row>
    <row r="15" spans="1:6" ht="15" customHeight="1">
      <c r="A15" s="11"/>
      <c r="B15" s="65" t="s">
        <v>13</v>
      </c>
      <c r="C15" s="65"/>
      <c r="D15" s="65"/>
    </row>
    <row r="16" spans="1:6">
      <c r="A16" s="11"/>
      <c r="B16" s="12"/>
      <c r="C16" s="11"/>
    </row>
    <row r="17" spans="1:6">
      <c r="A17" s="11"/>
      <c r="B17" s="12"/>
      <c r="C17" s="11"/>
    </row>
    <row r="18" spans="1:6">
      <c r="A18" s="24" t="s">
        <v>14</v>
      </c>
      <c r="B18" s="24" t="s">
        <v>15</v>
      </c>
      <c r="C18" s="24" t="s">
        <v>16</v>
      </c>
      <c r="D18" s="25" t="s">
        <v>17</v>
      </c>
      <c r="E18" s="26" t="s">
        <v>18</v>
      </c>
      <c r="F18" s="27"/>
    </row>
    <row r="19" spans="1:6">
      <c r="A19" s="28"/>
      <c r="B19" s="29"/>
      <c r="C19" s="28"/>
      <c r="D19" s="25"/>
      <c r="E19" s="30"/>
      <c r="F19" s="31"/>
    </row>
    <row r="20" spans="1:6" ht="31.5">
      <c r="A20" s="28"/>
      <c r="B20" s="29"/>
      <c r="C20" s="28"/>
      <c r="D20" s="25"/>
      <c r="E20" s="32" t="s">
        <v>19</v>
      </c>
      <c r="F20" s="32" t="s">
        <v>20</v>
      </c>
    </row>
    <row r="21" spans="1:6">
      <c r="A21" s="33">
        <v>1</v>
      </c>
      <c r="B21" s="34">
        <v>2</v>
      </c>
      <c r="C21" s="34">
        <v>3</v>
      </c>
      <c r="D21" s="34">
        <v>4</v>
      </c>
      <c r="E21" s="34">
        <v>5</v>
      </c>
      <c r="F21" s="33">
        <v>6</v>
      </c>
    </row>
    <row r="22" spans="1:6">
      <c r="A22" s="35"/>
      <c r="B22" s="36" t="s">
        <v>21</v>
      </c>
      <c r="C22" s="37" t="s">
        <v>22</v>
      </c>
      <c r="D22" s="38">
        <v>0</v>
      </c>
      <c r="E22" s="39">
        <v>306.81</v>
      </c>
      <c r="F22" s="40">
        <f>E22*D22</f>
        <v>0</v>
      </c>
    </row>
    <row r="23" spans="1:6">
      <c r="A23" s="41"/>
      <c r="B23" s="41" t="s">
        <v>23</v>
      </c>
      <c r="C23" s="41"/>
      <c r="D23" s="42"/>
      <c r="E23" s="39"/>
      <c r="F23" s="43"/>
    </row>
    <row r="24" spans="1:6">
      <c r="A24" s="35"/>
      <c r="B24" s="44" t="s">
        <v>24</v>
      </c>
      <c r="C24" s="37" t="s">
        <v>22</v>
      </c>
      <c r="D24" s="38">
        <v>0</v>
      </c>
      <c r="E24" s="39">
        <v>306.81</v>
      </c>
      <c r="F24" s="40">
        <f t="shared" ref="F24:F93" si="0">E24*D24</f>
        <v>0</v>
      </c>
    </row>
    <row r="25" spans="1:6" ht="25.5">
      <c r="A25" s="35"/>
      <c r="B25" s="44" t="s">
        <v>25</v>
      </c>
      <c r="C25" s="37" t="s">
        <v>22</v>
      </c>
      <c r="D25" s="38">
        <v>0</v>
      </c>
      <c r="E25" s="39">
        <v>306.81</v>
      </c>
      <c r="F25" s="40">
        <f t="shared" si="0"/>
        <v>0</v>
      </c>
    </row>
    <row r="26" spans="1:6" ht="63.75">
      <c r="A26" s="35"/>
      <c r="B26" s="44" t="s">
        <v>26</v>
      </c>
      <c r="C26" s="37" t="s">
        <v>22</v>
      </c>
      <c r="D26" s="38">
        <f>[1]Расчет!F22</f>
        <v>0</v>
      </c>
      <c r="E26" s="39">
        <v>306.81</v>
      </c>
      <c r="F26" s="40">
        <f t="shared" si="0"/>
        <v>0</v>
      </c>
    </row>
    <row r="27" spans="1:6" ht="25.5">
      <c r="A27" s="35"/>
      <c r="B27" s="44" t="s">
        <v>27</v>
      </c>
      <c r="C27" s="37" t="s">
        <v>22</v>
      </c>
      <c r="D27" s="38">
        <f>[1]Расчет!F23</f>
        <v>0</v>
      </c>
      <c r="E27" s="39">
        <v>306.81</v>
      </c>
      <c r="F27" s="40">
        <f t="shared" si="0"/>
        <v>0</v>
      </c>
    </row>
    <row r="28" spans="1:6" ht="25.5">
      <c r="A28" s="35"/>
      <c r="B28" s="44" t="s">
        <v>28</v>
      </c>
      <c r="C28" s="37" t="s">
        <v>22</v>
      </c>
      <c r="D28" s="38">
        <f>[1]Расчет!F24</f>
        <v>0</v>
      </c>
      <c r="E28" s="39">
        <v>306.81</v>
      </c>
      <c r="F28" s="40">
        <f t="shared" si="0"/>
        <v>0</v>
      </c>
    </row>
    <row r="29" spans="1:6" ht="25.5">
      <c r="A29" s="35"/>
      <c r="B29" s="44" t="s">
        <v>29</v>
      </c>
      <c r="C29" s="37" t="s">
        <v>22</v>
      </c>
      <c r="D29" s="38">
        <f>[1]Расчет!F29</f>
        <v>0</v>
      </c>
      <c r="E29" s="39">
        <v>306.81</v>
      </c>
      <c r="F29" s="40">
        <f t="shared" si="0"/>
        <v>0</v>
      </c>
    </row>
    <row r="30" spans="1:6">
      <c r="A30" s="35"/>
      <c r="B30" s="44" t="s">
        <v>30</v>
      </c>
      <c r="C30" s="37" t="s">
        <v>22</v>
      </c>
      <c r="D30" s="38">
        <f>[1]Расчет!F30</f>
        <v>0</v>
      </c>
      <c r="E30" s="39">
        <v>306.81</v>
      </c>
      <c r="F30" s="40">
        <f t="shared" si="0"/>
        <v>0</v>
      </c>
    </row>
    <row r="31" spans="1:6" ht="25.5">
      <c r="A31" s="35"/>
      <c r="B31" s="44" t="s">
        <v>31</v>
      </c>
      <c r="C31" s="37" t="s">
        <v>22</v>
      </c>
      <c r="D31" s="38">
        <v>0</v>
      </c>
      <c r="E31" s="39">
        <v>306.81</v>
      </c>
      <c r="F31" s="40">
        <f t="shared" si="0"/>
        <v>0</v>
      </c>
    </row>
    <row r="32" spans="1:6">
      <c r="A32" s="35"/>
      <c r="B32" s="44" t="s">
        <v>32</v>
      </c>
      <c r="C32" s="37" t="s">
        <v>22</v>
      </c>
      <c r="D32" s="38">
        <f>[1]Расчет!F35</f>
        <v>0</v>
      </c>
      <c r="E32" s="39">
        <v>306.81</v>
      </c>
      <c r="F32" s="40">
        <f t="shared" si="0"/>
        <v>0</v>
      </c>
    </row>
    <row r="33" spans="1:6">
      <c r="A33" s="45"/>
      <c r="B33" s="45" t="s">
        <v>33</v>
      </c>
      <c r="C33" s="45"/>
      <c r="D33" s="46"/>
      <c r="E33" s="39"/>
      <c r="F33" s="47"/>
    </row>
    <row r="34" spans="1:6" ht="25.5">
      <c r="A34" s="35"/>
      <c r="B34" s="44" t="s">
        <v>34</v>
      </c>
      <c r="C34" s="37" t="s">
        <v>22</v>
      </c>
      <c r="D34" s="38">
        <f>[1]Расчет!F37</f>
        <v>0</v>
      </c>
      <c r="E34" s="39">
        <v>306.81</v>
      </c>
      <c r="F34" s="40">
        <f t="shared" si="0"/>
        <v>0</v>
      </c>
    </row>
    <row r="35" spans="1:6">
      <c r="A35" s="35"/>
      <c r="B35" s="44" t="s">
        <v>35</v>
      </c>
      <c r="C35" s="37" t="s">
        <v>22</v>
      </c>
      <c r="D35" s="38">
        <f>[1]Расчет!F38</f>
        <v>0</v>
      </c>
      <c r="E35" s="39">
        <v>306.81</v>
      </c>
      <c r="F35" s="40">
        <f t="shared" si="0"/>
        <v>0</v>
      </c>
    </row>
    <row r="36" spans="1:6" ht="25.5">
      <c r="A36" s="35"/>
      <c r="B36" s="44" t="s">
        <v>36</v>
      </c>
      <c r="C36" s="37" t="s">
        <v>22</v>
      </c>
      <c r="D36" s="38">
        <v>0</v>
      </c>
      <c r="E36" s="39">
        <v>306.81</v>
      </c>
      <c r="F36" s="40">
        <f t="shared" si="0"/>
        <v>0</v>
      </c>
    </row>
    <row r="37" spans="1:6">
      <c r="A37" s="35"/>
      <c r="B37" s="44" t="s">
        <v>37</v>
      </c>
      <c r="C37" s="37" t="s">
        <v>22</v>
      </c>
      <c r="D37" s="38">
        <v>0</v>
      </c>
      <c r="E37" s="39">
        <v>306.81</v>
      </c>
      <c r="F37" s="40">
        <f t="shared" si="0"/>
        <v>0</v>
      </c>
    </row>
    <row r="38" spans="1:6" ht="51">
      <c r="A38" s="35"/>
      <c r="B38" s="44" t="s">
        <v>38</v>
      </c>
      <c r="C38" s="37" t="s">
        <v>22</v>
      </c>
      <c r="D38" s="38">
        <f>[1]Расчет!F43</f>
        <v>0</v>
      </c>
      <c r="E38" s="39">
        <v>306.81</v>
      </c>
      <c r="F38" s="40">
        <f t="shared" si="0"/>
        <v>0</v>
      </c>
    </row>
    <row r="39" spans="1:6">
      <c r="A39" s="41"/>
      <c r="B39" s="41" t="s">
        <v>39</v>
      </c>
      <c r="C39" s="41"/>
      <c r="D39" s="42"/>
      <c r="E39" s="39"/>
      <c r="F39" s="43"/>
    </row>
    <row r="40" spans="1:6" ht="25.5">
      <c r="A40" s="35"/>
      <c r="B40" s="44" t="s">
        <v>40</v>
      </c>
      <c r="C40" s="37" t="s">
        <v>22</v>
      </c>
      <c r="D40" s="38">
        <v>0</v>
      </c>
      <c r="E40" s="39">
        <v>306.81</v>
      </c>
      <c r="F40" s="40">
        <f t="shared" si="0"/>
        <v>0</v>
      </c>
    </row>
    <row r="41" spans="1:6" ht="25.5">
      <c r="A41" s="35"/>
      <c r="B41" s="44" t="s">
        <v>41</v>
      </c>
      <c r="C41" s="37" t="s">
        <v>22</v>
      </c>
      <c r="D41" s="38">
        <f>[1]Расчет!F46</f>
        <v>0</v>
      </c>
      <c r="E41" s="39">
        <v>306.81</v>
      </c>
      <c r="F41" s="40">
        <f t="shared" si="0"/>
        <v>0</v>
      </c>
    </row>
    <row r="42" spans="1:6" ht="25.5">
      <c r="A42" s="35"/>
      <c r="B42" s="44" t="s">
        <v>42</v>
      </c>
      <c r="C42" s="37" t="s">
        <v>22</v>
      </c>
      <c r="D42" s="38">
        <f>[1]Расчет!F47</f>
        <v>0</v>
      </c>
      <c r="E42" s="39">
        <v>306.81</v>
      </c>
      <c r="F42" s="40">
        <f t="shared" si="0"/>
        <v>0</v>
      </c>
    </row>
    <row r="43" spans="1:6" ht="38.25">
      <c r="A43" s="35"/>
      <c r="B43" s="44" t="s">
        <v>43</v>
      </c>
      <c r="C43" s="37" t="s">
        <v>22</v>
      </c>
      <c r="D43" s="38">
        <f>[1]Расчет!F48</f>
        <v>0</v>
      </c>
      <c r="E43" s="39">
        <v>306.81</v>
      </c>
      <c r="F43" s="40">
        <f t="shared" si="0"/>
        <v>0</v>
      </c>
    </row>
    <row r="44" spans="1:6" ht="38.25">
      <c r="A44" s="35"/>
      <c r="B44" s="44" t="s">
        <v>44</v>
      </c>
      <c r="C44" s="37" t="s">
        <v>22</v>
      </c>
      <c r="D44" s="38">
        <f>[1]Расчет!F53</f>
        <v>0</v>
      </c>
      <c r="E44" s="39">
        <v>306.81</v>
      </c>
      <c r="F44" s="40">
        <f t="shared" si="0"/>
        <v>0</v>
      </c>
    </row>
    <row r="45" spans="1:6">
      <c r="A45" s="35"/>
      <c r="B45" s="44" t="s">
        <v>45</v>
      </c>
      <c r="C45" s="37" t="s">
        <v>22</v>
      </c>
      <c r="D45" s="38">
        <v>0</v>
      </c>
      <c r="E45" s="39">
        <v>306.81</v>
      </c>
      <c r="F45" s="40">
        <f t="shared" si="0"/>
        <v>0</v>
      </c>
    </row>
    <row r="46" spans="1:6">
      <c r="A46" s="35"/>
      <c r="B46" s="44" t="s">
        <v>46</v>
      </c>
      <c r="C46" s="37" t="s">
        <v>22</v>
      </c>
      <c r="D46" s="38">
        <f>[1]Расчет!F55</f>
        <v>0</v>
      </c>
      <c r="E46" s="39">
        <v>306.81</v>
      </c>
      <c r="F46" s="40">
        <f t="shared" si="0"/>
        <v>0</v>
      </c>
    </row>
    <row r="47" spans="1:6" ht="25.5">
      <c r="A47" s="35"/>
      <c r="B47" s="44" t="s">
        <v>47</v>
      </c>
      <c r="C47" s="37" t="s">
        <v>22</v>
      </c>
      <c r="D47" s="38">
        <f>[1]Расчет!F56</f>
        <v>0</v>
      </c>
      <c r="E47" s="39">
        <v>306.81</v>
      </c>
      <c r="F47" s="40">
        <f t="shared" si="0"/>
        <v>0</v>
      </c>
    </row>
    <row r="48" spans="1:6">
      <c r="A48" s="35"/>
      <c r="B48" s="44" t="s">
        <v>48</v>
      </c>
      <c r="C48" s="37" t="s">
        <v>22</v>
      </c>
      <c r="D48" s="38">
        <f>[1]Расчет!F57</f>
        <v>0</v>
      </c>
      <c r="E48" s="39">
        <v>306.81</v>
      </c>
      <c r="F48" s="40">
        <f t="shared" si="0"/>
        <v>0</v>
      </c>
    </row>
    <row r="49" spans="1:6" ht="25.5">
      <c r="A49" s="35"/>
      <c r="B49" s="45" t="s">
        <v>49</v>
      </c>
      <c r="C49" s="45"/>
      <c r="D49" s="46"/>
      <c r="E49" s="39"/>
      <c r="F49" s="47"/>
    </row>
    <row r="50" spans="1:6">
      <c r="A50" s="48"/>
      <c r="B50" s="44" t="s">
        <v>50</v>
      </c>
      <c r="C50" s="37" t="s">
        <v>22</v>
      </c>
      <c r="D50" s="38">
        <f>[1]Расчет!F59</f>
        <v>0</v>
      </c>
      <c r="E50" s="39">
        <v>306.81</v>
      </c>
      <c r="F50" s="40">
        <f>E50*D50</f>
        <v>0</v>
      </c>
    </row>
    <row r="51" spans="1:6" ht="25.5">
      <c r="A51" s="48"/>
      <c r="B51" s="44" t="s">
        <v>51</v>
      </c>
      <c r="C51" s="37" t="s">
        <v>22</v>
      </c>
      <c r="D51" s="38">
        <f>[1]Расчет!F60</f>
        <v>0</v>
      </c>
      <c r="E51" s="39">
        <v>306.81</v>
      </c>
      <c r="F51" s="40">
        <f>E51*D51</f>
        <v>0</v>
      </c>
    </row>
    <row r="52" spans="1:6" ht="25.5">
      <c r="A52" s="48"/>
      <c r="B52" s="44" t="s">
        <v>52</v>
      </c>
      <c r="C52" s="37" t="s">
        <v>22</v>
      </c>
      <c r="D52" s="38">
        <f>[1]Расчет!F61</f>
        <v>0</v>
      </c>
      <c r="E52" s="39">
        <v>306.81</v>
      </c>
      <c r="F52" s="40">
        <f>E52*D52</f>
        <v>0</v>
      </c>
    </row>
    <row r="53" spans="1:6" ht="25.5">
      <c r="A53" s="35"/>
      <c r="B53" s="44" t="s">
        <v>53</v>
      </c>
      <c r="C53" s="37" t="s">
        <v>22</v>
      </c>
      <c r="D53" s="38">
        <f>[1]Расчет!F62</f>
        <v>0</v>
      </c>
      <c r="E53" s="39">
        <v>306.81</v>
      </c>
      <c r="F53" s="40">
        <f t="shared" si="0"/>
        <v>0</v>
      </c>
    </row>
    <row r="54" spans="1:6" ht="25.5">
      <c r="A54" s="35"/>
      <c r="B54" s="44" t="s">
        <v>54</v>
      </c>
      <c r="C54" s="37" t="s">
        <v>22</v>
      </c>
      <c r="D54" s="38">
        <f>[1]Расчет!F63</f>
        <v>0</v>
      </c>
      <c r="E54" s="39">
        <v>306.81</v>
      </c>
      <c r="F54" s="40">
        <f t="shared" si="0"/>
        <v>0</v>
      </c>
    </row>
    <row r="55" spans="1:6" ht="51">
      <c r="A55" s="35"/>
      <c r="B55" s="44" t="s">
        <v>55</v>
      </c>
      <c r="C55" s="37" t="s">
        <v>22</v>
      </c>
      <c r="D55" s="38">
        <f>[1]Расчет!F64</f>
        <v>0</v>
      </c>
      <c r="E55" s="39">
        <v>306.81</v>
      </c>
      <c r="F55" s="40">
        <f t="shared" si="0"/>
        <v>0</v>
      </c>
    </row>
    <row r="56" spans="1:6">
      <c r="A56" s="41"/>
      <c r="B56" s="41" t="s">
        <v>56</v>
      </c>
      <c r="C56" s="41"/>
      <c r="D56" s="42"/>
      <c r="E56" s="39"/>
      <c r="F56" s="43"/>
    </row>
    <row r="57" spans="1:6" ht="25.5">
      <c r="A57" s="35"/>
      <c r="B57" s="44" t="s">
        <v>57</v>
      </c>
      <c r="C57" s="37" t="s">
        <v>22</v>
      </c>
      <c r="D57" s="38">
        <v>0</v>
      </c>
      <c r="E57" s="39">
        <v>306.81</v>
      </c>
      <c r="F57" s="40">
        <f t="shared" si="0"/>
        <v>0</v>
      </c>
    </row>
    <row r="58" spans="1:6" ht="38.25">
      <c r="A58" s="35"/>
      <c r="B58" s="44" t="s">
        <v>58</v>
      </c>
      <c r="C58" s="37" t="s">
        <v>22</v>
      </c>
      <c r="D58" s="38">
        <f>[1]Расчет!F67</f>
        <v>0</v>
      </c>
      <c r="E58" s="39">
        <v>306.81</v>
      </c>
      <c r="F58" s="40">
        <f t="shared" si="0"/>
        <v>0</v>
      </c>
    </row>
    <row r="59" spans="1:6" ht="25.5">
      <c r="A59" s="35"/>
      <c r="B59" s="44" t="s">
        <v>59</v>
      </c>
      <c r="C59" s="37" t="s">
        <v>22</v>
      </c>
      <c r="D59" s="38">
        <f>[1]Расчет!F68</f>
        <v>0</v>
      </c>
      <c r="E59" s="39">
        <v>306.81</v>
      </c>
      <c r="F59" s="40">
        <f t="shared" si="0"/>
        <v>0</v>
      </c>
    </row>
    <row r="60" spans="1:6" ht="25.5">
      <c r="A60" s="35"/>
      <c r="B60" s="44" t="s">
        <v>53</v>
      </c>
      <c r="C60" s="37" t="s">
        <v>22</v>
      </c>
      <c r="D60" s="38">
        <f>[1]Расчет!F72</f>
        <v>0</v>
      </c>
      <c r="E60" s="39">
        <v>306.81</v>
      </c>
      <c r="F60" s="40">
        <f t="shared" si="0"/>
        <v>0</v>
      </c>
    </row>
    <row r="61" spans="1:6" ht="25.5">
      <c r="A61" s="35"/>
      <c r="B61" s="44" t="s">
        <v>60</v>
      </c>
      <c r="C61" s="37" t="s">
        <v>22</v>
      </c>
      <c r="D61" s="38">
        <v>0</v>
      </c>
      <c r="E61" s="39">
        <v>306.81</v>
      </c>
      <c r="F61" s="40">
        <f t="shared" si="0"/>
        <v>0</v>
      </c>
    </row>
    <row r="62" spans="1:6" ht="25.5">
      <c r="A62" s="35"/>
      <c r="B62" s="44" t="s">
        <v>61</v>
      </c>
      <c r="C62" s="37" t="s">
        <v>22</v>
      </c>
      <c r="D62" s="38">
        <f>[1]Расчет!F74</f>
        <v>0</v>
      </c>
      <c r="E62" s="39">
        <v>306.81</v>
      </c>
      <c r="F62" s="40">
        <f t="shared" si="0"/>
        <v>0</v>
      </c>
    </row>
    <row r="63" spans="1:6">
      <c r="A63" s="35"/>
      <c r="B63" s="44" t="s">
        <v>62</v>
      </c>
      <c r="C63" s="37" t="s">
        <v>22</v>
      </c>
      <c r="D63" s="38">
        <f>[1]Расчет!F75</f>
        <v>0</v>
      </c>
      <c r="E63" s="39">
        <v>306.81</v>
      </c>
      <c r="F63" s="40">
        <f t="shared" si="0"/>
        <v>0</v>
      </c>
    </row>
    <row r="64" spans="1:6" ht="25.5">
      <c r="A64" s="48"/>
      <c r="B64" s="44" t="s">
        <v>63</v>
      </c>
      <c r="C64" s="37" t="s">
        <v>22</v>
      </c>
      <c r="D64" s="38">
        <f>[1]Расчет!F76</f>
        <v>0</v>
      </c>
      <c r="E64" s="39">
        <v>306.81</v>
      </c>
      <c r="F64" s="40">
        <f t="shared" si="0"/>
        <v>0</v>
      </c>
    </row>
    <row r="65" spans="1:6" ht="25.5">
      <c r="A65" s="35"/>
      <c r="B65" s="44" t="s">
        <v>64</v>
      </c>
      <c r="C65" s="37" t="s">
        <v>22</v>
      </c>
      <c r="D65" s="38">
        <f>[1]Расчет!F77</f>
        <v>0</v>
      </c>
      <c r="E65" s="39">
        <v>306.81</v>
      </c>
      <c r="F65" s="40">
        <f t="shared" si="0"/>
        <v>0</v>
      </c>
    </row>
    <row r="66" spans="1:6">
      <c r="A66" s="35"/>
      <c r="B66" s="44" t="s">
        <v>65</v>
      </c>
      <c r="C66" s="37" t="s">
        <v>22</v>
      </c>
      <c r="D66" s="38">
        <v>0</v>
      </c>
      <c r="E66" s="39">
        <v>306.81</v>
      </c>
      <c r="F66" s="40">
        <f t="shared" si="0"/>
        <v>0</v>
      </c>
    </row>
    <row r="67" spans="1:6" ht="38.25">
      <c r="A67" s="35"/>
      <c r="B67" s="44" t="s">
        <v>66</v>
      </c>
      <c r="C67" s="37" t="s">
        <v>22</v>
      </c>
      <c r="D67" s="38">
        <f>[1]Расчет!F79</f>
        <v>0</v>
      </c>
      <c r="E67" s="39">
        <v>306.81</v>
      </c>
      <c r="F67" s="40">
        <f t="shared" si="0"/>
        <v>0</v>
      </c>
    </row>
    <row r="68" spans="1:6">
      <c r="A68" s="41"/>
      <c r="B68" s="41" t="s">
        <v>67</v>
      </c>
      <c r="C68" s="41"/>
      <c r="D68" s="42"/>
      <c r="E68" s="39"/>
      <c r="F68" s="43"/>
    </row>
    <row r="69" spans="1:6" ht="25.5">
      <c r="A69" s="35"/>
      <c r="B69" s="44" t="s">
        <v>68</v>
      </c>
      <c r="C69" s="37" t="s">
        <v>22</v>
      </c>
      <c r="D69" s="38">
        <f>[1]Расчет!F81</f>
        <v>0</v>
      </c>
      <c r="E69" s="39">
        <v>306.81</v>
      </c>
      <c r="F69" s="40">
        <f t="shared" si="0"/>
        <v>0</v>
      </c>
    </row>
    <row r="70" spans="1:6" ht="25.5">
      <c r="A70" s="35"/>
      <c r="B70" s="44" t="s">
        <v>69</v>
      </c>
      <c r="C70" s="37" t="s">
        <v>22</v>
      </c>
      <c r="D70" s="38">
        <f>[1]Расчет!F82</f>
        <v>0</v>
      </c>
      <c r="E70" s="39">
        <v>306.81</v>
      </c>
      <c r="F70" s="40">
        <f t="shared" si="0"/>
        <v>0</v>
      </c>
    </row>
    <row r="71" spans="1:6">
      <c r="A71" s="35"/>
      <c r="B71" s="44" t="s">
        <v>70</v>
      </c>
      <c r="C71" s="37" t="s">
        <v>22</v>
      </c>
      <c r="D71" s="38">
        <f>[1]Расчет!F83</f>
        <v>0</v>
      </c>
      <c r="E71" s="39">
        <v>306.81</v>
      </c>
      <c r="F71" s="40">
        <f t="shared" si="0"/>
        <v>0</v>
      </c>
    </row>
    <row r="72" spans="1:6" ht="25.5">
      <c r="A72" s="35"/>
      <c r="B72" s="44" t="s">
        <v>71</v>
      </c>
      <c r="C72" s="37" t="s">
        <v>22</v>
      </c>
      <c r="D72" s="38">
        <f>[1]Расчет!F84</f>
        <v>0</v>
      </c>
      <c r="E72" s="39">
        <v>306.81</v>
      </c>
      <c r="F72" s="40">
        <f t="shared" si="0"/>
        <v>0</v>
      </c>
    </row>
    <row r="73" spans="1:6" ht="38.25">
      <c r="A73" s="35"/>
      <c r="B73" s="44" t="s">
        <v>72</v>
      </c>
      <c r="C73" s="37" t="s">
        <v>22</v>
      </c>
      <c r="D73" s="38">
        <f>[1]Расчет!F85</f>
        <v>0</v>
      </c>
      <c r="E73" s="39">
        <v>306.81</v>
      </c>
      <c r="F73" s="40">
        <f t="shared" si="0"/>
        <v>0</v>
      </c>
    </row>
    <row r="74" spans="1:6">
      <c r="A74" s="48"/>
      <c r="B74" s="49" t="s">
        <v>73</v>
      </c>
      <c r="C74" s="37"/>
      <c r="D74" s="38"/>
      <c r="E74" s="39"/>
      <c r="F74" s="48"/>
    </row>
    <row r="75" spans="1:6" ht="38.25">
      <c r="A75" s="48"/>
      <c r="B75" s="44" t="s">
        <v>74</v>
      </c>
      <c r="C75" s="37" t="s">
        <v>22</v>
      </c>
      <c r="D75" s="38">
        <f>[1]Расчет!F87</f>
        <v>0</v>
      </c>
      <c r="E75" s="39">
        <v>306.81</v>
      </c>
      <c r="F75" s="40">
        <f>E75*D75</f>
        <v>0</v>
      </c>
    </row>
    <row r="76" spans="1:6" ht="25.5">
      <c r="A76" s="48"/>
      <c r="B76" s="44" t="s">
        <v>75</v>
      </c>
      <c r="C76" s="37" t="s">
        <v>22</v>
      </c>
      <c r="D76" s="38">
        <f>[1]Расчет!F88</f>
        <v>0</v>
      </c>
      <c r="E76" s="39">
        <v>306.81</v>
      </c>
      <c r="F76" s="48">
        <f>E76*D76</f>
        <v>0</v>
      </c>
    </row>
    <row r="77" spans="1:6" ht="25.5">
      <c r="A77" s="48"/>
      <c r="B77" s="44" t="s">
        <v>76</v>
      </c>
      <c r="C77" s="37" t="s">
        <v>22</v>
      </c>
      <c r="D77" s="38">
        <f>[1]Расчет!F89</f>
        <v>0</v>
      </c>
      <c r="E77" s="39">
        <v>306.81</v>
      </c>
      <c r="F77" s="48">
        <f>E77*D77</f>
        <v>0</v>
      </c>
    </row>
    <row r="78" spans="1:6" ht="51">
      <c r="A78" s="48"/>
      <c r="B78" s="44" t="s">
        <v>77</v>
      </c>
      <c r="C78" s="37" t="s">
        <v>22</v>
      </c>
      <c r="D78" s="38">
        <f>[1]Расчет!F90</f>
        <v>0</v>
      </c>
      <c r="E78" s="39">
        <v>306.81</v>
      </c>
      <c r="F78" s="48">
        <f>E78*D78</f>
        <v>0</v>
      </c>
    </row>
    <row r="79" spans="1:6" ht="63.75">
      <c r="A79" s="48"/>
      <c r="B79" s="44" t="s">
        <v>78</v>
      </c>
      <c r="C79" s="37" t="s">
        <v>22</v>
      </c>
      <c r="D79" s="38">
        <f>[1]Расчет!F91</f>
        <v>0</v>
      </c>
      <c r="E79" s="39">
        <v>306.81</v>
      </c>
      <c r="F79" s="40">
        <f>E79*D79</f>
        <v>0</v>
      </c>
    </row>
    <row r="80" spans="1:6" ht="27">
      <c r="A80" s="48"/>
      <c r="B80" s="49" t="s">
        <v>79</v>
      </c>
      <c r="C80" s="37"/>
      <c r="D80" s="38"/>
      <c r="E80" s="39"/>
      <c r="F80" s="48"/>
    </row>
    <row r="81" spans="1:6">
      <c r="A81" s="48"/>
      <c r="B81" s="44" t="s">
        <v>80</v>
      </c>
      <c r="C81" s="37" t="s">
        <v>22</v>
      </c>
      <c r="D81" s="38">
        <f>[1]Расчет!F93</f>
        <v>0</v>
      </c>
      <c r="E81" s="39">
        <v>306.81</v>
      </c>
      <c r="F81" s="48">
        <f>E81*D81</f>
        <v>0</v>
      </c>
    </row>
    <row r="82" spans="1:6">
      <c r="A82" s="48"/>
      <c r="B82" s="44" t="s">
        <v>81</v>
      </c>
      <c r="C82" s="37" t="s">
        <v>22</v>
      </c>
      <c r="D82" s="38">
        <f>[1]Расчет!F94</f>
        <v>0</v>
      </c>
      <c r="E82" s="39">
        <v>306.81</v>
      </c>
      <c r="F82" s="48">
        <f>E82*D82</f>
        <v>0</v>
      </c>
    </row>
    <row r="83" spans="1:6">
      <c r="A83" s="48"/>
      <c r="B83" s="44" t="s">
        <v>82</v>
      </c>
      <c r="C83" s="37" t="s">
        <v>22</v>
      </c>
      <c r="D83" s="38">
        <f>[1]Расчет!F95</f>
        <v>0</v>
      </c>
      <c r="E83" s="39">
        <v>306.81</v>
      </c>
      <c r="F83" s="48">
        <f>E83*D83</f>
        <v>0</v>
      </c>
    </row>
    <row r="84" spans="1:6">
      <c r="A84" s="41"/>
      <c r="B84" s="41" t="s">
        <v>83</v>
      </c>
      <c r="C84" s="41"/>
      <c r="D84" s="42"/>
      <c r="E84" s="39"/>
      <c r="F84" s="43"/>
    </row>
    <row r="85" spans="1:6" ht="38.25">
      <c r="A85" s="35"/>
      <c r="B85" s="44" t="s">
        <v>84</v>
      </c>
      <c r="C85" s="37" t="s">
        <v>22</v>
      </c>
      <c r="D85" s="38">
        <f>[1]Расчет!F97</f>
        <v>0</v>
      </c>
      <c r="E85" s="39">
        <v>306.81</v>
      </c>
      <c r="F85" s="40">
        <f t="shared" si="0"/>
        <v>0</v>
      </c>
    </row>
    <row r="86" spans="1:6" ht="51">
      <c r="A86" s="35"/>
      <c r="B86" s="44" t="s">
        <v>85</v>
      </c>
      <c r="C86" s="37" t="s">
        <v>22</v>
      </c>
      <c r="D86" s="38">
        <v>0</v>
      </c>
      <c r="E86" s="39">
        <v>306.81</v>
      </c>
      <c r="F86" s="40">
        <f t="shared" si="0"/>
        <v>0</v>
      </c>
    </row>
    <row r="87" spans="1:6" ht="63.75">
      <c r="A87" s="35"/>
      <c r="B87" s="44" t="s">
        <v>86</v>
      </c>
      <c r="C87" s="37" t="s">
        <v>22</v>
      </c>
      <c r="D87" s="38">
        <v>0</v>
      </c>
      <c r="E87" s="39">
        <v>306.81</v>
      </c>
      <c r="F87" s="40">
        <f t="shared" si="0"/>
        <v>0</v>
      </c>
    </row>
    <row r="88" spans="1:6" ht="51">
      <c r="A88" s="35"/>
      <c r="B88" s="44" t="s">
        <v>87</v>
      </c>
      <c r="C88" s="37" t="s">
        <v>22</v>
      </c>
      <c r="D88" s="38">
        <v>0</v>
      </c>
      <c r="E88" s="39">
        <v>306.81</v>
      </c>
      <c r="F88" s="40">
        <f t="shared" si="0"/>
        <v>0</v>
      </c>
    </row>
    <row r="89" spans="1:6" ht="25.5">
      <c r="A89" s="35"/>
      <c r="B89" s="44" t="s">
        <v>88</v>
      </c>
      <c r="C89" s="37" t="s">
        <v>22</v>
      </c>
      <c r="D89" s="38">
        <v>0</v>
      </c>
      <c r="E89" s="39">
        <v>306.81</v>
      </c>
      <c r="F89" s="40">
        <f t="shared" si="0"/>
        <v>0</v>
      </c>
    </row>
    <row r="90" spans="1:6">
      <c r="A90" s="35"/>
      <c r="B90" s="50" t="s">
        <v>89</v>
      </c>
      <c r="C90" s="37"/>
      <c r="D90" s="38"/>
      <c r="E90" s="39"/>
      <c r="F90" s="40"/>
    </row>
    <row r="91" spans="1:6" ht="38.25">
      <c r="A91" s="35"/>
      <c r="B91" s="44" t="s">
        <v>90</v>
      </c>
      <c r="C91" s="37" t="s">
        <v>22</v>
      </c>
      <c r="D91" s="38">
        <v>0</v>
      </c>
      <c r="E91" s="39">
        <v>306.81</v>
      </c>
      <c r="F91" s="40">
        <f t="shared" si="0"/>
        <v>0</v>
      </c>
    </row>
    <row r="92" spans="1:6" ht="38.25">
      <c r="A92" s="35"/>
      <c r="B92" s="44" t="s">
        <v>91</v>
      </c>
      <c r="C92" s="37" t="s">
        <v>22</v>
      </c>
      <c r="D92" s="38">
        <v>0</v>
      </c>
      <c r="E92" s="39">
        <v>306.81</v>
      </c>
      <c r="F92" s="40">
        <f t="shared" si="0"/>
        <v>0</v>
      </c>
    </row>
    <row r="93" spans="1:6">
      <c r="A93" s="48"/>
      <c r="B93" s="49" t="s">
        <v>92</v>
      </c>
      <c r="C93" s="37" t="s">
        <v>22</v>
      </c>
      <c r="D93" s="38">
        <v>0</v>
      </c>
      <c r="E93" s="39">
        <v>306.81</v>
      </c>
      <c r="F93" s="48">
        <f t="shared" si="0"/>
        <v>0</v>
      </c>
    </row>
    <row r="94" spans="1:6">
      <c r="A94" s="51" t="s">
        <v>93</v>
      </c>
      <c r="B94" s="52"/>
      <c r="C94" s="52"/>
      <c r="D94" s="52"/>
      <c r="E94" s="53"/>
      <c r="F94" s="40">
        <f>SUM(F22:F92)</f>
        <v>0</v>
      </c>
    </row>
    <row r="95" spans="1:6">
      <c r="A95" s="51" t="s">
        <v>94</v>
      </c>
      <c r="B95" s="52"/>
      <c r="C95" s="52"/>
      <c r="D95" s="52"/>
      <c r="E95" s="53"/>
      <c r="F95" s="54">
        <f>F94</f>
        <v>0</v>
      </c>
    </row>
    <row r="96" spans="1:6">
      <c r="A96" s="51" t="s">
        <v>95</v>
      </c>
      <c r="B96" s="52"/>
      <c r="C96" s="52"/>
      <c r="D96" s="52"/>
      <c r="E96" s="53"/>
      <c r="F96" s="54">
        <f>F94*0.5</f>
        <v>0</v>
      </c>
    </row>
    <row r="97" spans="1:6">
      <c r="A97" s="51" t="s">
        <v>96</v>
      </c>
      <c r="B97" s="52"/>
      <c r="C97" s="52"/>
      <c r="D97" s="52"/>
      <c r="E97" s="53"/>
      <c r="F97" s="54">
        <v>0</v>
      </c>
    </row>
    <row r="98" spans="1:6">
      <c r="A98" s="51" t="s">
        <v>97</v>
      </c>
      <c r="B98" s="52"/>
      <c r="C98" s="52"/>
      <c r="D98" s="52"/>
      <c r="E98" s="53"/>
      <c r="F98" s="54">
        <f>(F96+F95+F94+F97)*0.06383</f>
        <v>0</v>
      </c>
    </row>
    <row r="99" spans="1:6">
      <c r="A99" s="51" t="s">
        <v>98</v>
      </c>
      <c r="B99" s="52"/>
      <c r="C99" s="52"/>
      <c r="D99" s="52"/>
      <c r="E99" s="53"/>
      <c r="F99" s="54">
        <f>(F98+F97+F96+F95+F94)*0.1111</f>
        <v>0</v>
      </c>
    </row>
    <row r="100" spans="1:6">
      <c r="A100" s="51" t="s">
        <v>99</v>
      </c>
      <c r="B100" s="52"/>
      <c r="C100" s="52"/>
      <c r="D100" s="52"/>
      <c r="E100" s="53"/>
      <c r="F100" s="55">
        <f>F99+F98+F97+F96+F95+F94</f>
        <v>0</v>
      </c>
    </row>
    <row r="101" spans="1:6">
      <c r="A101" s="51" t="s">
        <v>100</v>
      </c>
      <c r="B101" s="52"/>
      <c r="C101" s="52"/>
      <c r="D101" s="52"/>
      <c r="E101" s="53"/>
      <c r="F101" s="55"/>
    </row>
    <row r="102" spans="1:6">
      <c r="A102" s="51" t="s">
        <v>101</v>
      </c>
      <c r="B102" s="52"/>
      <c r="C102" s="52"/>
      <c r="D102" s="52"/>
      <c r="E102" s="53"/>
      <c r="F102" s="55">
        <f>F100+F101</f>
        <v>0</v>
      </c>
    </row>
    <row r="106" spans="1:6">
      <c r="A106" s="56" t="s">
        <v>102</v>
      </c>
      <c r="B106" s="57"/>
      <c r="C106" s="56"/>
      <c r="D106" s="58"/>
      <c r="E106" s="59"/>
      <c r="F106" s="59"/>
    </row>
    <row r="107" spans="1:6">
      <c r="A107" s="60" t="s">
        <v>103</v>
      </c>
      <c r="B107" s="61"/>
      <c r="C107" s="61"/>
      <c r="D107" s="61"/>
      <c r="E107" s="61"/>
      <c r="F107" s="61"/>
    </row>
    <row r="108" spans="1:6">
      <c r="A108" s="62"/>
      <c r="B108" s="63"/>
      <c r="C108" s="63"/>
      <c r="D108" s="63"/>
      <c r="E108" s="63"/>
      <c r="F108" s="64"/>
    </row>
    <row r="110" spans="1:6">
      <c r="A110" s="56" t="s">
        <v>104</v>
      </c>
      <c r="B110" s="61"/>
      <c r="C110" s="61"/>
      <c r="D110" s="61"/>
      <c r="E110" s="61"/>
      <c r="F110" s="61"/>
    </row>
    <row r="111" spans="1:6">
      <c r="A111" s="60" t="s">
        <v>103</v>
      </c>
      <c r="B111" s="61"/>
      <c r="C111" s="61"/>
      <c r="D111" s="61"/>
      <c r="E111" s="61"/>
      <c r="F111" s="61"/>
    </row>
  </sheetData>
  <mergeCells count="20">
    <mergeCell ref="B14:D14"/>
    <mergeCell ref="B15:D15"/>
    <mergeCell ref="A101:E101"/>
    <mergeCell ref="A102:E102"/>
    <mergeCell ref="A106:F106"/>
    <mergeCell ref="A107:F107"/>
    <mergeCell ref="A110:F110"/>
    <mergeCell ref="A111:F111"/>
    <mergeCell ref="A95:E95"/>
    <mergeCell ref="A96:E96"/>
    <mergeCell ref="A97:E97"/>
    <mergeCell ref="A98:E98"/>
    <mergeCell ref="A99:E99"/>
    <mergeCell ref="A100:E100"/>
    <mergeCell ref="A18:A20"/>
    <mergeCell ref="B18:B20"/>
    <mergeCell ref="C18:C20"/>
    <mergeCell ref="D18:D20"/>
    <mergeCell ref="E18:F19"/>
    <mergeCell ref="A94:E94"/>
  </mergeCells>
  <printOptions horizontalCentered="1"/>
  <pageMargins left="0.78740157480314965" right="0.19685039370078741" top="0.19685039370078741" bottom="0.19685039370078741" header="0.19685039370078741" footer="0.19685039370078741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КСЭС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МВ</dc:creator>
  <cp:lastModifiedBy>МВ</cp:lastModifiedBy>
  <cp:lastPrinted>2011-05-18T04:55:57Z</cp:lastPrinted>
  <dcterms:created xsi:type="dcterms:W3CDTF">2011-05-18T04:52:56Z</dcterms:created>
  <dcterms:modified xsi:type="dcterms:W3CDTF">2011-05-18T04:56:45Z</dcterms:modified>
</cp:coreProperties>
</file>