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9440" windowHeight="6090" activeTab="0"/>
  </bookViews>
  <sheets>
    <sheet name="паспорт" sheetId="1" r:id="rId1"/>
  </sheets>
  <definedNames>
    <definedName name="_xlnm.Print_Area" localSheetId="0">'паспорт'!$A$1:$G$770</definedName>
  </definedNames>
  <calcPr fullCalcOnLoad="1"/>
</workbook>
</file>

<file path=xl/sharedStrings.xml><?xml version="1.0" encoding="utf-8"?>
<sst xmlns="http://schemas.openxmlformats.org/spreadsheetml/2006/main" count="1446" uniqueCount="718">
  <si>
    <r>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r>
    <r>
      <rPr>
        <b/>
        <sz val="12"/>
        <rFont val="Times New Roman"/>
        <family val="1"/>
      </rPr>
      <t xml:space="preserve"> </t>
    </r>
    <r>
      <rPr>
        <i/>
        <sz val="12"/>
        <rFont val="Times New Roman"/>
        <family val="1"/>
      </rPr>
      <t>(количество)</t>
    </r>
  </si>
  <si>
    <r>
      <t>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t>
    </r>
    <r>
      <rPr>
        <b/>
        <sz val="12"/>
        <rFont val="Times New Roman"/>
        <family val="1"/>
      </rPr>
      <t xml:space="preserve"> </t>
    </r>
    <r>
      <rPr>
        <i/>
        <sz val="12"/>
        <rFont val="Times New Roman"/>
        <family val="1"/>
      </rPr>
      <t>(количество)</t>
    </r>
  </si>
  <si>
    <r>
      <t xml:space="preserve">Образовательные организации, реализующие программу дошкольного образования, имеющие свои официальные сайты </t>
    </r>
    <r>
      <rPr>
        <i/>
        <sz val="12"/>
        <rFont val="Times New Roman"/>
        <family val="1"/>
      </rPr>
      <t>(количество)</t>
    </r>
  </si>
  <si>
    <r>
      <t xml:space="preserve">ОБЪЕКТЫ КУЛЬТУРНОГО НАСЛЕДИЯ </t>
    </r>
    <r>
      <rPr>
        <sz val="12"/>
        <color indexed="8"/>
        <rFont val="Times New Roman"/>
        <family val="1"/>
      </rPr>
      <t>(</t>
    </r>
    <r>
      <rPr>
        <i/>
        <sz val="12"/>
        <color indexed="8"/>
        <rFont val="Times New Roman"/>
        <family val="1"/>
      </rPr>
      <t>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r>
  </si>
  <si>
    <r>
      <t xml:space="preserve">ТУРИСТСКО-РЕКРЕАЦИОННЫЙ КОМПЛЕКС </t>
    </r>
    <r>
      <rPr>
        <sz val="12"/>
        <color indexed="8"/>
        <rFont val="Times New Roman"/>
        <family val="1"/>
      </rPr>
      <t>(</t>
    </r>
    <r>
      <rPr>
        <i/>
        <sz val="12"/>
        <color indexed="8"/>
        <rFont val="Times New Roman"/>
        <family val="1"/>
      </rPr>
      <t>обеспечение объектами инженерной инфраструктуры)</t>
    </r>
  </si>
  <si>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</si>
  <si>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</si>
  <si>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</si>
  <si>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</si>
  <si>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</si>
  <si>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</si>
  <si>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</si>
  <si>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</si>
  <si>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</si>
  <si>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</si>
  <si>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</si>
  <si>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</si>
  <si>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</si>
  <si>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</si>
  <si>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единиц/ тыс. кв. 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</si>
  <si>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</si>
  <si>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</si>
  <si>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</si>
  <si>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</si>
  <si>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r>
      <t xml:space="preserve">Интернет </t>
    </r>
    <r>
      <rPr>
        <i/>
        <sz val="11"/>
        <rFont val="Times New Roman"/>
        <family val="1"/>
      </rPr>
      <t>(количество подключенных)в том числе обеспечивающих контент-фильтрацию Интернет-трафика</t>
    </r>
  </si>
  <si>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</si>
  <si>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</si>
  <si>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</si>
  <si>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</si>
  <si>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</si>
  <si>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</si>
  <si>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 расположенных в муниципальном образовании</t>
  </si>
  <si>
    <t>тыс.куб.м/год</t>
  </si>
  <si>
    <t>тыс.т./год</t>
  </si>
  <si>
    <t>млн.куб.м/год</t>
  </si>
  <si>
    <t>тыс.кВт х ч/год</t>
  </si>
  <si>
    <t>га</t>
  </si>
  <si>
    <t xml:space="preserve">Административный центр </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</si>
  <si>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</si>
  <si>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</si>
  <si>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</si>
  <si>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</si>
  <si>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</si>
  <si>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</si>
  <si>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значение</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</si>
  <si>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</si>
  <si>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</si>
  <si>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</si>
  <si>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</si>
  <si>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</si>
  <si>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</si>
  <si>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</si>
  <si>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</si>
  <si>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демография</t>
  </si>
  <si>
    <t>занятость</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</si>
  <si>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</si>
  <si>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</si>
  <si>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</si>
  <si>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</si>
  <si>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</si>
  <si>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</si>
  <si>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</si>
  <si>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</si>
  <si>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</si>
  <si>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</si>
  <si>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</si>
  <si>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</si>
  <si>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</si>
  <si>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</si>
  <si>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</si>
  <si>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</si>
  <si>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</si>
  <si>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</si>
  <si>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Поступило налоговых доходов в бюджетную систему РФ от налогоплательщиков муниципального образования - всего</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</si>
  <si>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</si>
  <si>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</si>
  <si>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</si>
  <si>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</si>
  <si>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</si>
  <si>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</si>
  <si>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</si>
  <si>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</si>
  <si>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</si>
  <si>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</si>
  <si>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</si>
  <si>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</si>
  <si>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</si>
  <si>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</si>
  <si>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</si>
  <si>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</si>
  <si>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</si>
  <si>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</si>
  <si>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здравоохранение и спорт </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</si>
  <si>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</si>
  <si>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</si>
  <si>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</si>
  <si>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</si>
  <si>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</si>
  <si>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</si>
  <si>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</si>
  <si>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удельный вес расходов на реализацию программ в бюджете муниципального образования</t>
  </si>
  <si>
    <t>количество программ</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</si>
  <si>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</si>
  <si>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</si>
  <si>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объем бюджетных ассигнований, предусмотренных на реализацию муниципальных программ в местном бюджете за счёт средств бюджетов различных уровней (с 2015 года)</t>
  </si>
  <si>
    <t>удельный вес расходов на реализацию муниципальных программ в бюджете муниципального образования (с 2015 года)</t>
  </si>
  <si>
    <t>РЕГИОНАЛЬНЫЕ ПРОГРАММЫ</t>
  </si>
  <si>
    <t>РАЙОННЫЕ /ГОРОДСКИЕ ПРОГРАММЫ</t>
  </si>
  <si>
    <t>ПРОГРАММА  СОЦИАЛЬНО-ЭКОНОМИЧЕСКОГО РАЗВИТИЯ</t>
  </si>
  <si>
    <t>ИНВЕСТИЦИИ</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</si>
  <si>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</si>
  <si>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</si>
  <si>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</si>
  <si>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</si>
  <si>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</si>
  <si>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</si>
  <si>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</si>
  <si>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</si>
  <si>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населённых пунктов</t>
  </si>
  <si>
    <t>земли сельскохозяйственного назначения</t>
  </si>
  <si>
    <t>особо охраняемые территории</t>
  </si>
  <si>
    <t>ЭКОЛОГИЯ</t>
  </si>
  <si>
    <t>Количество предприятий, выбрасывающих загрязненные вещества в атмосферу</t>
  </si>
  <si>
    <t>Количество предприятий, имеющих ПГУ</t>
  </si>
  <si>
    <t>Количество предприятий, имеющих разрешение на выброс</t>
  </si>
  <si>
    <t>Объем выброшенных в атмосферу загрязняющих веществ</t>
  </si>
  <si>
    <t>от промышленных предприятий</t>
  </si>
  <si>
    <t>от транспорта</t>
  </si>
  <si>
    <t>от предприятий ЖКХ</t>
  </si>
  <si>
    <t>Индекс загрязнения атмосферы</t>
  </si>
  <si>
    <t>Объем уловленных и обезвреженных загрязняющих веществ</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</si>
  <si>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</si>
  <si>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</si>
  <si>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Объем сброса сточных вод</t>
  </si>
  <si>
    <t>нормативно очищенных</t>
  </si>
  <si>
    <r>
      <t>неочищенных</t>
    </r>
    <r>
      <rPr>
        <sz val="12"/>
        <color indexed="8"/>
        <rFont val="Vrinda"/>
        <family val="2"/>
      </rPr>
      <t xml:space="preserve"> </t>
    </r>
    <r>
      <rPr>
        <sz val="12"/>
        <color indexed="8"/>
        <rFont val="Times New Roman"/>
        <family val="1"/>
      </rPr>
      <t>и</t>
    </r>
    <r>
      <rPr>
        <sz val="12"/>
        <color indexed="8"/>
        <rFont val="Vrinda"/>
        <family val="2"/>
      </rPr>
      <t xml:space="preserve"> </t>
    </r>
    <r>
      <rPr>
        <sz val="12"/>
        <color indexed="8"/>
        <rFont val="Times New Roman"/>
        <family val="1"/>
      </rPr>
      <t>недостаточно</t>
    </r>
    <r>
      <rPr>
        <sz val="12"/>
        <color indexed="8"/>
        <rFont val="Vrinda"/>
        <family val="2"/>
      </rPr>
      <t xml:space="preserve"> </t>
    </r>
  </si>
  <si>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</si>
  <si>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</si>
  <si>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</si>
  <si>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</si>
  <si>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</si>
  <si>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</si>
  <si>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</si>
  <si>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</si>
  <si>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</si>
  <si>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</si>
  <si>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</si>
  <si>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</si>
  <si>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</si>
  <si>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</si>
  <si>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</si>
  <si>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</si>
  <si>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</si>
  <si>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</si>
  <si>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</si>
  <si>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</si>
  <si>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</si>
  <si>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</si>
  <si>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</si>
  <si>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</si>
  <si>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</si>
  <si>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</si>
  <si>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</si>
  <si>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</si>
  <si>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</si>
  <si>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</si>
  <si>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</si>
  <si>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</si>
  <si>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</si>
  <si>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</si>
  <si>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</si>
  <si>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</si>
  <si>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</si>
  <si>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</si>
  <si>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</si>
  <si>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асфальтобетонным покрытием</t>
  </si>
  <si>
    <t>с цементно-бетонным покрытием</t>
  </si>
  <si>
    <t>с гравийным покрытием</t>
  </si>
  <si>
    <t xml:space="preserve">грунтовые дороги </t>
  </si>
  <si>
    <t>в собственности поселений</t>
  </si>
  <si>
    <t>протяженность дорог, в отношении которых проведён текущий ремонт</t>
  </si>
  <si>
    <t>протяженность дорог, в отношении которых проведён капитальный ремонт</t>
  </si>
  <si>
    <t>ТРАНСПОРТ</t>
  </si>
  <si>
    <t>Воздушный</t>
  </si>
  <si>
    <t>СВЯЗЬ</t>
  </si>
  <si>
    <t>ЭЛЕКТРОСНАБЖЕНИЕ</t>
  </si>
  <si>
    <t>Общая протяженность электрических сетей</t>
  </si>
  <si>
    <t>Количество домовладений (квартир), имеющих техническую возможность присоединения к сетям электроснабжения</t>
  </si>
  <si>
    <t>Количество домовладений (квартир), подключенных к сетям централизованного электроснабжения</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</si>
  <si>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</si>
  <si>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</si>
  <si>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</si>
  <si>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</si>
  <si>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</si>
  <si>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</si>
  <si>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</si>
  <si>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</si>
  <si>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</si>
  <si>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</si>
  <si>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</si>
  <si>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</si>
  <si>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</si>
  <si>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</si>
  <si>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</si>
  <si>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</si>
  <si>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</si>
  <si>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</si>
  <si>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</si>
  <si>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</si>
  <si>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</si>
  <si>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</si>
  <si>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</si>
  <si>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</si>
  <si>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</si>
  <si>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</si>
  <si>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</si>
  <si>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</si>
  <si>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</si>
  <si>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с индивидуальным отоплением, в том числе</t>
  </si>
  <si>
    <t>с печным отоплением</t>
  </si>
  <si>
    <t>с электрическими котлами</t>
  </si>
  <si>
    <t>с котлами на твердом и жидком топливе</t>
  </si>
  <si>
    <t>с газовым отоплением от централизованной сети</t>
  </si>
  <si>
    <t>прочее (тепловые насосы, газгольдеры и т.д.)</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</si>
  <si>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</si>
  <si>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</si>
  <si>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</si>
  <si>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</si>
  <si>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</si>
  <si>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с индивидуальным канализованием, в том числе</t>
  </si>
  <si>
    <t>с откачкой и вывозом для утилизации</t>
  </si>
  <si>
    <t>с канализованием на рельеф</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</si>
  <si>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</si>
  <si>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</si>
  <si>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</si>
  <si>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</si>
  <si>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</si>
  <si>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</si>
  <si>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граждан, состоящих на учете в качестве нуждающихся в улучшении жилищных условий, в том числе:</t>
  </si>
  <si>
    <t>Количество муниципальных жилых домов (100% муниципальная собственность)</t>
  </si>
  <si>
    <t>Общая площадь жилых помещений, приходящаяся в среднем на одного жителя - всего, в том числе введенная в действие за год</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</si>
  <si>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</si>
  <si>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многодетные семьи</t>
  </si>
  <si>
    <t>Жилые помещения, предоставленные гражданам по договорам социального найма, в том числе:</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</si>
  <si>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</si>
  <si>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</si>
  <si>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</si>
  <si>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</si>
  <si>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</si>
  <si>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</si>
  <si>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</si>
  <si>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проезжей части улиц</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</si>
  <si>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</si>
  <si>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</si>
  <si>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</si>
  <si>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</si>
  <si>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</si>
  <si>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</si>
  <si>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</si>
  <si>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</si>
  <si>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</si>
  <si>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</si>
  <si>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</si>
  <si>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</si>
  <si>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</si>
  <si>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</si>
  <si>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</si>
  <si>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</si>
  <si>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</si>
  <si>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</si>
  <si>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</si>
  <si>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</si>
  <si>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</si>
  <si>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</si>
  <si>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</si>
  <si>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</si>
  <si>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</si>
  <si>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</si>
  <si>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</si>
  <si>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</si>
  <si>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</si>
  <si>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</si>
  <si>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</si>
  <si>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</si>
  <si>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r>
      <t xml:space="preserve">Образовательные организации, реализующие программу дошкольного образования </t>
    </r>
    <r>
      <rPr>
        <i/>
        <sz val="12"/>
        <color indexed="8"/>
        <rFont val="Times New Roman"/>
        <family val="1"/>
      </rPr>
      <t>(численность)</t>
    </r>
  </si>
  <si>
    <t>Дошкольные  образовательные организации</t>
  </si>
  <si>
    <t>Муниицпальные</t>
  </si>
  <si>
    <t>Частные</t>
  </si>
  <si>
    <t>Ведомственные</t>
  </si>
  <si>
    <t xml:space="preserve">Общеобразовательные организации </t>
  </si>
  <si>
    <t>Дошкольные образовательные организации</t>
  </si>
  <si>
    <r>
      <t xml:space="preserve">Дети в возрасте 0-7 лет </t>
    </r>
    <r>
      <rPr>
        <i/>
        <sz val="12"/>
        <color indexed="8"/>
        <rFont val="Times New Roman"/>
        <family val="1"/>
      </rPr>
      <t>(численность)</t>
    </r>
  </si>
  <si>
    <t>в возрасте 1 - 7 лет</t>
  </si>
  <si>
    <t>в возрасте 0 - 1,5 лет</t>
  </si>
  <si>
    <t>в возрасте 1,5 - 3 лет</t>
  </si>
  <si>
    <t>в возрасте 0 - 3 лет</t>
  </si>
  <si>
    <t>в возрасте 3 - 7 лет</t>
  </si>
  <si>
    <r>
      <t xml:space="preserve">Воспитанники образовательных организаций, реализующих программу дошкольного образования </t>
    </r>
    <r>
      <rPr>
        <i/>
        <sz val="12"/>
        <color indexed="8"/>
        <rFont val="Times New Roman"/>
        <family val="1"/>
      </rPr>
      <t>(численность)</t>
    </r>
  </si>
  <si>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</si>
  <si>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</si>
  <si>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</si>
  <si>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</si>
  <si>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r>
      <t xml:space="preserve">Воспитанники, нуждающиеся в местах в дошкольных образовательных организациях (очередь) </t>
    </r>
    <r>
      <rPr>
        <i/>
        <sz val="12"/>
        <color indexed="8"/>
        <rFont val="Times New Roman"/>
        <family val="1"/>
      </rPr>
      <t>(количество)</t>
    </r>
  </si>
  <si>
    <r>
      <t xml:space="preserve">Дети – инвалиды в образовательных организациях, реализующих программу дошкольного образования </t>
    </r>
    <r>
      <rPr>
        <i/>
        <sz val="12"/>
        <color indexed="8"/>
        <rFont val="Times New Roman"/>
        <family val="1"/>
      </rPr>
      <t>(численность)</t>
    </r>
  </si>
  <si>
    <t>обучающиеся на дому</t>
  </si>
  <si>
    <t>обучающиеся совместно с детьми, не имеющими нарушений развития</t>
  </si>
  <si>
    <t>обучающиеся в специальных (коррекционных группах)</t>
  </si>
  <si>
    <r>
      <t xml:space="preserve">Работники дошкольных образовательных организаций (за исключением частных, ведомственных организаций) </t>
    </r>
    <r>
      <rPr>
        <i/>
        <sz val="12"/>
        <color indexed="8"/>
        <rFont val="Times New Roman"/>
        <family val="1"/>
      </rPr>
      <t>(численность)</t>
    </r>
  </si>
  <si>
    <r>
      <t>средняя заработная плата</t>
    </r>
    <r>
      <rPr>
        <i/>
        <sz val="12"/>
        <color indexed="8"/>
        <rFont val="Times New Roman"/>
        <family val="1"/>
      </rPr>
      <t xml:space="preserve"> </t>
    </r>
  </si>
  <si>
    <t>педагогических работников</t>
  </si>
  <si>
    <t>педагогических работников  в том числе воспитателей</t>
  </si>
  <si>
    <t>руководителей</t>
  </si>
  <si>
    <r>
      <t xml:space="preserve">Здания </t>
    </r>
    <r>
      <rPr>
        <i/>
        <sz val="12"/>
        <color indexed="8"/>
        <rFont val="Times New Roman"/>
        <family val="1"/>
      </rPr>
      <t>(количество)</t>
    </r>
  </si>
  <si>
    <r>
      <t>в аварийном состоянии</t>
    </r>
    <r>
      <rPr>
        <i/>
        <sz val="12"/>
        <color indexed="8"/>
        <rFont val="Times New Roman"/>
        <family val="1"/>
      </rPr>
      <t xml:space="preserve"> </t>
    </r>
  </si>
  <si>
    <t>необходим капитального ремонта</t>
  </si>
  <si>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12"/>
        <color indexed="8"/>
        <rFont val="Times New Roman"/>
        <family val="1"/>
      </rPr>
      <t xml:space="preserve"> (количество)</t>
    </r>
  </si>
  <si>
    <t>ОБЩЕЕ ОБРАЗОВАНИЕ</t>
  </si>
  <si>
    <r>
      <t xml:space="preserve">Организации </t>
    </r>
    <r>
      <rPr>
        <i/>
        <sz val="12"/>
        <color indexed="8"/>
        <rFont val="Times New Roman"/>
        <family val="1"/>
      </rPr>
      <t>(количество)</t>
    </r>
  </si>
  <si>
    <t>городская местность</t>
  </si>
  <si>
    <t>сельская местность в том числе малокомплектные организации</t>
  </si>
  <si>
    <r>
      <t xml:space="preserve">Обучающиеся </t>
    </r>
    <r>
      <rPr>
        <i/>
        <sz val="12"/>
        <color indexed="8"/>
        <rFont val="Times New Roman"/>
        <family val="1"/>
      </rPr>
      <t>(численность)</t>
    </r>
  </si>
  <si>
    <t>сельская местность</t>
  </si>
  <si>
    <t>в первую смену</t>
  </si>
  <si>
    <t>в городской местности</t>
  </si>
  <si>
    <t>в сельской местности</t>
  </si>
  <si>
    <t>во вторую смену</t>
  </si>
  <si>
    <t>в третью смену</t>
  </si>
  <si>
    <r>
      <t xml:space="preserve">Дети – инвалиды </t>
    </r>
    <r>
      <rPr>
        <i/>
        <sz val="12"/>
        <color indexed="8"/>
        <rFont val="Times New Roman"/>
        <family val="1"/>
      </rPr>
      <t>(численность)</t>
    </r>
  </si>
  <si>
    <t>обучающиеся в специальных (коррекционных) классах</t>
  </si>
  <si>
    <r>
      <t xml:space="preserve">Дети с ограниченными возможностями здоровья </t>
    </r>
    <r>
      <rPr>
        <i/>
        <sz val="12"/>
        <color indexed="8"/>
        <rFont val="Times New Roman"/>
        <family val="1"/>
      </rPr>
      <t>(численность)</t>
    </r>
  </si>
  <si>
    <r>
      <t xml:space="preserve">Классы </t>
    </r>
    <r>
      <rPr>
        <i/>
        <sz val="12"/>
        <color indexed="8"/>
        <rFont val="Times New Roman"/>
        <family val="1"/>
      </rPr>
      <t>(количество)</t>
    </r>
  </si>
  <si>
    <t>Средняя наполняемость классов</t>
  </si>
  <si>
    <r>
      <t xml:space="preserve">Классы - комплекты </t>
    </r>
    <r>
      <rPr>
        <i/>
        <sz val="12"/>
        <color indexed="8"/>
        <rFont val="Times New Roman"/>
        <family val="1"/>
      </rPr>
      <t>(количество)</t>
    </r>
  </si>
  <si>
    <t>Средняя наполняемость классов - комплектов</t>
  </si>
  <si>
    <r>
      <t xml:space="preserve">Работники </t>
    </r>
    <r>
      <rPr>
        <i/>
        <sz val="12"/>
        <color indexed="8"/>
        <rFont val="Times New Roman"/>
        <family val="1"/>
      </rPr>
      <t>(численность)</t>
    </r>
  </si>
  <si>
    <r>
      <t>Средняя заработная плата работников</t>
    </r>
    <r>
      <rPr>
        <b/>
        <sz val="12"/>
        <color indexed="8"/>
        <rFont val="Times New Roman"/>
        <family val="1"/>
      </rPr>
      <t xml:space="preserve"> </t>
    </r>
  </si>
  <si>
    <t>педагогических работников в том числе учителей</t>
  </si>
  <si>
    <r>
      <t xml:space="preserve">Здания </t>
    </r>
    <r>
      <rPr>
        <i/>
        <sz val="12"/>
        <color indexed="8"/>
        <rFont val="Times New Roman"/>
        <family val="1"/>
      </rPr>
      <t xml:space="preserve"> (количество)</t>
    </r>
  </si>
  <si>
    <t>в аварийном состоянии</t>
  </si>
  <si>
    <t xml:space="preserve">требуют проведения </t>
  </si>
  <si>
    <t>отремонтированные</t>
  </si>
  <si>
    <t>имеют спортивные залы</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</si>
  <si>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12"/>
        <color indexed="8"/>
        <rFont val="Times New Roman"/>
        <family val="1"/>
      </rPr>
      <t>(количество)</t>
    </r>
  </si>
  <si>
    <r>
      <t xml:space="preserve">Общеобразовательные организации </t>
    </r>
    <r>
      <rPr>
        <i/>
        <sz val="12"/>
        <color indexed="8"/>
        <rFont val="Times New Roman"/>
        <family val="1"/>
      </rPr>
      <t>(численность)</t>
    </r>
  </si>
  <si>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</si>
  <si>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</si>
  <si>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</si>
  <si>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</si>
  <si>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</si>
  <si>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r>
      <t xml:space="preserve">Автобусы для перевозки обучающихся </t>
    </r>
    <r>
      <rPr>
        <i/>
        <sz val="11"/>
        <color indexed="8"/>
        <rFont val="Times New Roman"/>
        <family val="1"/>
      </rPr>
      <t>(количество)</t>
    </r>
  </si>
  <si>
    <r>
      <t xml:space="preserve">Количество обучающихся, охваченных подвозом </t>
    </r>
    <r>
      <rPr>
        <i/>
        <sz val="11"/>
        <color indexed="8"/>
        <rFont val="Times New Roman"/>
        <family val="1"/>
      </rPr>
      <t>(количество)</t>
    </r>
  </si>
  <si>
    <r>
      <t xml:space="preserve">Количество обучающихся, нуждающихся в подвозе </t>
    </r>
    <r>
      <rPr>
        <i/>
        <sz val="11"/>
        <color indexed="8"/>
        <rFont val="Times New Roman"/>
        <family val="1"/>
      </rPr>
      <t>(количество)</t>
    </r>
  </si>
  <si>
    <r>
      <t xml:space="preserve">Маршруты перевозки обучающихся </t>
    </r>
    <r>
      <rPr>
        <i/>
        <sz val="11"/>
        <color indexed="8"/>
        <rFont val="Times New Roman"/>
        <family val="1"/>
      </rPr>
      <t>(список маршрутов)</t>
    </r>
  </si>
  <si>
    <t>Сотовая связь</t>
  </si>
  <si>
    <t>зоны присутствия</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</si>
  <si>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</si>
  <si>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</si>
  <si>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</si>
  <si>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</si>
  <si>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</si>
  <si>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r>
      <t xml:space="preserve">Организации  </t>
    </r>
    <r>
      <rPr>
        <i/>
        <sz val="12"/>
        <color indexed="8"/>
        <rFont val="Times New Roman"/>
        <family val="1"/>
      </rPr>
      <t>(количество)</t>
    </r>
  </si>
  <si>
    <t>с официальными сайтами</t>
  </si>
  <si>
    <r>
      <t xml:space="preserve">Обучающиеся  </t>
    </r>
    <r>
      <rPr>
        <i/>
        <sz val="12"/>
        <color indexed="8"/>
        <rFont val="Times New Roman"/>
        <family val="1"/>
      </rPr>
      <t>(численность)</t>
    </r>
  </si>
  <si>
    <t>всего</t>
  </si>
  <si>
    <t>дети с ограниченными возможностями здоровья</t>
  </si>
  <si>
    <t>дети - инвалиды</t>
  </si>
  <si>
    <r>
      <t xml:space="preserve">Обучающиеся по программам дополнительного образования в общеобразовательных организациях </t>
    </r>
    <r>
      <rPr>
        <i/>
        <sz val="12"/>
        <color indexed="8"/>
        <rFont val="Times New Roman"/>
        <family val="1"/>
      </rPr>
      <t>(численность)</t>
    </r>
  </si>
  <si>
    <r>
      <t xml:space="preserve">Дети и молодёжь  5-18 лет </t>
    </r>
    <r>
      <rPr>
        <i/>
        <sz val="12"/>
        <color indexed="8"/>
        <rFont val="Times New Roman"/>
        <family val="1"/>
      </rPr>
      <t>(количество)</t>
    </r>
  </si>
  <si>
    <t>доля охваченных образовательными программами дополнительного образования детей</t>
  </si>
  <si>
    <r>
      <t xml:space="preserve">Работники  </t>
    </r>
    <r>
      <rPr>
        <i/>
        <sz val="12"/>
        <color indexed="8"/>
        <rFont val="Times New Roman"/>
        <family val="1"/>
      </rPr>
      <t>(численность)</t>
    </r>
  </si>
  <si>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</si>
  <si>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</si>
  <si>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</si>
  <si>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ВЫСШЕЕ ПРОФЕССИОНАЛЬНОЕ ОБРАЗОВАНИЕ для Томска и Северска</t>
  </si>
  <si>
    <r>
      <t xml:space="preserve">Высшие учебные заведения </t>
    </r>
    <r>
      <rPr>
        <i/>
        <sz val="12"/>
        <color indexed="8"/>
        <rFont val="Times New Roman"/>
        <family val="1"/>
      </rPr>
      <t>(наименование/ количество)</t>
    </r>
  </si>
  <si>
    <r>
      <t>Студенты образовательных организаций высшего образования</t>
    </r>
    <r>
      <rPr>
        <b/>
        <sz val="12"/>
        <color indexed="8"/>
        <rFont val="Times New Roman"/>
        <family val="1"/>
      </rPr>
      <t xml:space="preserve"> </t>
    </r>
    <r>
      <rPr>
        <i/>
        <sz val="12"/>
        <color indexed="8"/>
        <rFont val="Times New Roman"/>
        <family val="1"/>
      </rPr>
      <t>(численность)</t>
    </r>
  </si>
  <si>
    <t>в государственных</t>
  </si>
  <si>
    <t>бакалавриат</t>
  </si>
  <si>
    <t>очно-заочная (вечерняя</t>
  </si>
  <si>
    <t>заочная</t>
  </si>
  <si>
    <t>очная</t>
  </si>
  <si>
    <t>магистратура</t>
  </si>
  <si>
    <t>специалитет</t>
  </si>
  <si>
    <t>в негосударственных</t>
  </si>
  <si>
    <r>
      <t xml:space="preserve">БОЛЬНИЧНЫЕ УЧРЕЖДЕНИЯ </t>
    </r>
    <r>
      <rPr>
        <i/>
        <sz val="11"/>
        <color indexed="8"/>
        <rFont val="Times New Roman"/>
        <family val="1"/>
      </rPr>
      <t xml:space="preserve">(количество/наименование)необходимо отразить форму собственности учреждения:
 федеральная, областная, муниципальная, частная.
</t>
    </r>
  </si>
  <si>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</si>
  <si>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</si>
  <si>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</si>
  <si>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</si>
  <si>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</si>
  <si>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r>
      <t xml:space="preserve">АМБУЛАТОРНО-ПОЛИКЛИНИЧЕСКИЕ УЧРЕЖДЕНИЯ </t>
    </r>
    <r>
      <rPr>
        <i/>
        <sz val="12"/>
        <color indexed="8"/>
        <rFont val="Times New Roman"/>
        <family val="1"/>
      </rPr>
      <t>необходимо отразить форму собственности учреждения:
 федеральная, областная, муниципальная, частная</t>
    </r>
    <r>
      <rPr>
        <sz val="12"/>
        <color indexed="8"/>
        <rFont val="Times New Roman"/>
        <family val="1"/>
      </rPr>
      <t>.</t>
    </r>
  </si>
  <si>
    <t>Количество/наименование</t>
  </si>
  <si>
    <r>
      <t xml:space="preserve">Мощность амбулаторно-поликлинических учреждений в составе больничных учреждений </t>
    </r>
    <r>
      <rPr>
        <i/>
        <sz val="12"/>
        <color indexed="8"/>
        <rFont val="Times New Roman"/>
        <family val="1"/>
      </rPr>
      <t xml:space="preserve"> (число посещений в смену</t>
    </r>
    <r>
      <rPr>
        <sz val="12"/>
        <color indexed="8"/>
        <rFont val="Times New Roman"/>
        <family val="1"/>
      </rPr>
      <t>)</t>
    </r>
  </si>
  <si>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</si>
  <si>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</si>
  <si>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</si>
  <si>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</si>
  <si>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</si>
  <si>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</si>
  <si>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Число детей, отдохнувших в лагерях во всех сменах</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</si>
  <si>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</si>
  <si>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</si>
  <si>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</si>
  <si>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</si>
  <si>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</si>
  <si>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</si>
  <si>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</si>
  <si>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</si>
  <si>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</si>
  <si>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</si>
  <si>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</si>
  <si>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</si>
  <si>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</si>
  <si>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</si>
  <si>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</si>
  <si>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</si>
  <si>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количество/ вид деятельности/ число участников</t>
  </si>
  <si>
    <t>КУЛЬТУРНО-ДОСУГОВЫЕ МЕРОПРИЯТИЯ</t>
  </si>
  <si>
    <t>направленность/ число зрителей/ число участников</t>
  </si>
  <si>
    <t>МУЗЕИ</t>
  </si>
  <si>
    <t>всего / в том числе муниципальных</t>
  </si>
  <si>
    <t>ТЕАТРЫ</t>
  </si>
  <si>
    <t>КЛУБНЫЕ УЧРЕЖДЕНИЯ</t>
  </si>
  <si>
    <t>всего / в том числе муниципальных/число мест в залах</t>
  </si>
  <si>
    <t>количество объектов муниципального значения</t>
  </si>
  <si>
    <r>
      <t xml:space="preserve">орган, осуществляющий полномочия </t>
    </r>
    <r>
      <rPr>
        <i/>
        <sz val="9"/>
        <color indexed="8"/>
        <rFont val="Times New Roman"/>
        <family val="1"/>
      </rPr>
      <t>(сведения)</t>
    </r>
  </si>
  <si>
    <t>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t>
  </si>
  <si>
    <t>количество объектов культурного наследия, находящихся в муниципальной собственности</t>
  </si>
  <si>
    <t>сведения о техническом состоянии</t>
  </si>
  <si>
    <t>сведения о пользователях</t>
  </si>
  <si>
    <t>ТУРИЗМ</t>
  </si>
  <si>
    <t>ИНВЕСТИЦИОННАЯ ПРИВЛЕКАТЕЛЬНОСТЬ</t>
  </si>
  <si>
    <r>
      <t xml:space="preserve">инвестиции в основной капитал средств размещения (гостиницы, рестораны) </t>
    </r>
    <r>
      <rPr>
        <i/>
        <sz val="11"/>
        <color indexed="8"/>
        <rFont val="Times New Roman"/>
        <family val="1"/>
      </rPr>
      <t>(млн.руб.)</t>
    </r>
  </si>
  <si>
    <r>
      <t xml:space="preserve">работники, задействованные в туриндустрии </t>
    </r>
    <r>
      <rPr>
        <i/>
        <sz val="11"/>
        <color indexed="8"/>
        <rFont val="Times New Roman"/>
        <family val="1"/>
      </rPr>
      <t>(численность всего)</t>
    </r>
  </si>
  <si>
    <t>ПРИОРИТЕТНЫЕ НАПРАВЛЕНИЯ</t>
  </si>
  <si>
    <t>КУЛЬТУРНО-ПОЗНАВАТЕЛЬНЫЙ И ЭТНОГРАФИЧЕСКИЙ ТУРИЗМ</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</si>
  <si>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11"/>
        <color indexed="8"/>
        <rFont val="Times New Roman"/>
        <family val="1"/>
      </rPr>
      <t>(ед.)</t>
    </r>
  </si>
  <si>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</si>
  <si>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</si>
  <si>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</si>
  <si>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</si>
  <si>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</si>
  <si>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</si>
  <si>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</si>
  <si>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</si>
  <si>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</si>
  <si>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</si>
  <si>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r>
      <t xml:space="preserve">СПОРТИВНЫЕ СООРУЖЕНИЯ </t>
    </r>
    <r>
      <rPr>
        <i/>
        <sz val="12"/>
        <color indexed="8"/>
        <rFont val="Times New Roman"/>
        <family val="1"/>
      </rPr>
      <t>(количество)</t>
    </r>
  </si>
  <si>
    <r>
      <t>стад</t>
    </r>
    <r>
      <rPr>
        <sz val="12"/>
        <color indexed="8"/>
        <rFont val="Times New Roman"/>
        <family val="1"/>
      </rPr>
      <t>ионы с трибунами</t>
    </r>
  </si>
  <si>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</si>
  <si>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</si>
  <si>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</si>
  <si>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</si>
  <si>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</si>
  <si>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</si>
  <si>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</si>
  <si>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</si>
  <si>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r>
      <t xml:space="preserve">СПОРТИВНОЕ МАСТЕРСТВО </t>
    </r>
    <r>
      <rPr>
        <i/>
        <sz val="12"/>
        <color indexed="8"/>
        <rFont val="Times New Roman"/>
        <family val="1"/>
      </rPr>
      <t>(количество)</t>
    </r>
  </si>
  <si>
    <t>присвоено спортивных званий (всего)</t>
  </si>
  <si>
    <t>спортсмены массовых разрядов</t>
  </si>
  <si>
    <t xml:space="preserve">мастер спорта  </t>
  </si>
  <si>
    <t xml:space="preserve">мастер спорта международного класса и гроссмейстер России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</si>
  <si>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</si>
  <si>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</si>
  <si>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</si>
  <si>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</si>
  <si>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</si>
  <si>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</si>
  <si>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</si>
  <si>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</si>
  <si>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</si>
  <si>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</si>
  <si>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</si>
  <si>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</si>
  <si>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</si>
  <si>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</si>
  <si>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</si>
  <si>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</si>
  <si>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</si>
  <si>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электроснабжение</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</si>
  <si>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</si>
  <si>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</si>
  <si>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</si>
  <si>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</si>
  <si>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</si>
  <si>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</si>
  <si>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</si>
  <si>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</si>
  <si>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</si>
  <si>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</si>
  <si>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</si>
  <si>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</si>
  <si>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</si>
  <si>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</si>
  <si>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Наименование программы</t>
  </si>
  <si>
    <t>Объём финансирования</t>
  </si>
  <si>
    <t>количество граждан участвующих в охране общественного порядка</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</si>
  <si>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</si>
  <si>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</si>
  <si>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</si>
  <si>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</si>
  <si>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</si>
  <si>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</si>
  <si>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</si>
  <si>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</si>
  <si>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</si>
  <si>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</si>
  <si>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</si>
  <si>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</si>
  <si>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</si>
  <si>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</si>
  <si>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</si>
  <si>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</si>
  <si>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</si>
  <si>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</si>
  <si>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</si>
  <si>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</si>
  <si>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</si>
  <si>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</si>
  <si>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</si>
  <si>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</si>
  <si>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</si>
  <si>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</si>
  <si>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</si>
  <si>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</si>
  <si>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</si>
  <si>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</si>
  <si>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</si>
  <si>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</si>
  <si>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</si>
  <si>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</si>
  <si>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Оборот субъектов МСП по видам деятельности</t>
  </si>
  <si>
    <t>Динамика численности занятых в сфере МСП</t>
  </si>
  <si>
    <t>Инфраструктура поддержки предпринимательства</t>
  </si>
  <si>
    <t>Механизмы государственной поддержки  предпринимательства.</t>
  </si>
  <si>
    <t>ОБЩЕСТВЕННОСТЬ ТЕРРИТОРИАЛЬНОЕ ОБЩЕСТВЕННОЕ САМОУПРАВЛЕНИЕ ОБЩЕСТВЕННЫЕ ОБЪЕДИНЕНИЯ</t>
  </si>
  <si>
    <r>
      <t xml:space="preserve">ИСПОЛЬЗОВАНИЕ ИНТЕРНЕТ-РЕСУРСА "РОССИЙСКАЯ ОБЩЕСТВЕННАЯ ИНИЦИАТИВА" </t>
    </r>
    <r>
      <rPr>
        <i/>
        <sz val="14"/>
        <color indexed="8"/>
        <rFont val="Times New Roman"/>
        <family val="1"/>
      </rPr>
      <t>(количество)</t>
    </r>
  </si>
  <si>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</si>
  <si>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</si>
  <si>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</si>
  <si>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</si>
  <si>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</si>
  <si>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</si>
  <si>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</si>
  <si>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r>
      <t>в федеральный бюджет</t>
    </r>
    <r>
      <rPr>
        <i/>
        <sz val="10"/>
        <color indexed="8"/>
        <rFont val="Times New Roman"/>
        <family val="1"/>
      </rPr>
      <t xml:space="preserve"> </t>
    </r>
  </si>
  <si>
    <t>тыс.руб., удельный вес в общей сумме доходов,%</t>
  </si>
  <si>
    <r>
      <t>в областной бюджет</t>
    </r>
    <r>
      <rPr>
        <i/>
        <sz val="10"/>
        <color indexed="8"/>
        <rFont val="Times New Roman"/>
        <family val="1"/>
      </rPr>
      <t xml:space="preserve"> </t>
    </r>
  </si>
  <si>
    <r>
      <t>в местный бюджет</t>
    </r>
    <r>
      <rPr>
        <i/>
        <sz val="10"/>
        <color indexed="8"/>
        <rFont val="Times New Roman"/>
        <family val="1"/>
      </rPr>
      <t xml:space="preserve"> </t>
    </r>
  </si>
  <si>
    <r>
      <t>налоговые доходы</t>
    </r>
    <r>
      <rPr>
        <i/>
        <sz val="10"/>
        <color indexed="8"/>
        <rFont val="Times New Roman"/>
        <family val="1"/>
      </rPr>
      <t xml:space="preserve"> всего  из них:</t>
    </r>
  </si>
  <si>
    <r>
      <t>неналоговые доходы</t>
    </r>
    <r>
      <rPr>
        <i/>
        <sz val="10"/>
        <color indexed="8"/>
        <rFont val="Times New Roman"/>
        <family val="1"/>
      </rPr>
      <t xml:space="preserve"> всего из них:</t>
    </r>
    <r>
      <rPr>
        <sz val="12"/>
        <color indexed="8"/>
        <rFont val="Times New Roman"/>
        <family val="1"/>
      </rPr>
      <t xml:space="preserve">
(тыс.руб)
</t>
    </r>
  </si>
  <si>
    <r>
      <t>безвозмездные поступления</t>
    </r>
    <r>
      <rPr>
        <i/>
        <sz val="10"/>
        <color indexed="8"/>
        <rFont val="Times New Roman"/>
        <family val="1"/>
      </rPr>
      <t xml:space="preserve"> </t>
    </r>
  </si>
  <si>
    <t xml:space="preserve">Расходы местного бюджета - всего </t>
  </si>
  <si>
    <t xml:space="preserve">Дефицит (-)/Профицит (+) </t>
  </si>
  <si>
    <t xml:space="preserve">Доходы на душу населения </t>
  </si>
  <si>
    <t xml:space="preserve">жилищное строительство </t>
  </si>
  <si>
    <t>отсутствие разрешения на ввод в эксплуатацию</t>
  </si>
  <si>
    <r>
      <t xml:space="preserve">АВТОМОБИЛЬНЫЕ ДОРОГИ ОБЩЕГО ПОЛЬЗОВАНИЯ </t>
    </r>
    <r>
      <rPr>
        <i/>
        <sz val="12"/>
        <color indexed="8"/>
        <rFont val="Times New Roman"/>
        <family val="1"/>
      </rPr>
      <t>(протяженность, )</t>
    </r>
  </si>
  <si>
    <t>км</t>
  </si>
  <si>
    <r>
      <t xml:space="preserve">УЛИЧНО – ДОРОЖНАЯ СЕТЬ </t>
    </r>
    <r>
      <rPr>
        <b/>
        <i/>
        <sz val="12"/>
        <color indexed="8"/>
        <rFont val="Times New Roman"/>
        <family val="1"/>
      </rPr>
      <t>(</t>
    </r>
    <r>
      <rPr>
        <i/>
        <sz val="12"/>
        <color indexed="8"/>
        <rFont val="Times New Roman"/>
        <family val="1"/>
      </rPr>
      <t>протяженность</t>
    </r>
    <r>
      <rPr>
        <b/>
        <i/>
        <sz val="12"/>
        <color indexed="8"/>
        <rFont val="Times New Roman"/>
        <family val="1"/>
      </rPr>
      <t>)</t>
    </r>
  </si>
  <si>
    <r>
      <t xml:space="preserve">АВТОЗИМНИКИ </t>
    </r>
    <r>
      <rPr>
        <i/>
        <sz val="12"/>
        <color indexed="8"/>
        <rFont val="Times New Roman"/>
        <family val="1"/>
      </rPr>
      <t>(протяженность)</t>
    </r>
  </si>
  <si>
    <r>
      <t xml:space="preserve">ЛЕДОВЫЕ ПЕРЕПРАВЫ </t>
    </r>
    <r>
      <rPr>
        <i/>
        <sz val="12"/>
        <color indexed="8"/>
        <rFont val="Times New Roman"/>
        <family val="1"/>
      </rPr>
      <t>(протяженность)</t>
    </r>
  </si>
  <si>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</si>
  <si>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</si>
  <si>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</si>
  <si>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12"/>
        <color indexed="8"/>
        <rFont val="Times New Roman"/>
        <family val="1"/>
      </rPr>
      <t>(удельный вес, )</t>
    </r>
  </si>
  <si>
    <t>удельный вес в обшей численности обучающихся</t>
  </si>
  <si>
    <t>удельный вес детей-инвалидов в общеобразовательных организациях в общей численности обучающихся,</t>
  </si>
  <si>
    <t>удельный вес детей-инвалидов в общеобразовательных организациях в общей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</si>
  <si>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</si>
  <si>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</si>
  <si>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</si>
  <si>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</si>
  <si>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</si>
  <si>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</si>
  <si>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r>
      <t>количество мест (коек) в коллективных</t>
    </r>
    <r>
      <rPr>
        <sz val="12"/>
        <color indexed="8"/>
        <rFont val="Times New Roman"/>
        <family val="1"/>
      </rPr>
      <t xml:space="preserve"> </t>
    </r>
    <r>
      <rPr>
        <sz val="11"/>
        <color indexed="8"/>
        <rFont val="Times New Roman"/>
        <family val="1"/>
      </rPr>
      <t xml:space="preserve">средствах размещения </t>
    </r>
  </si>
  <si>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</si>
  <si>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</si>
  <si>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</si>
  <si>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</si>
  <si>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</si>
  <si>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 xml:space="preserve">работники занятые в туристских фирмах, ориентированные на внутренний и въездной туризм,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</si>
  <si>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</si>
  <si>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</si>
  <si>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</si>
  <si>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r>
      <t>удельный вес учащихся общеобразовательных организаций, участвующих в туристско-краеведческих мероприятиях</t>
    </r>
    <r>
      <rPr>
        <i/>
        <sz val="10"/>
        <color indexed="8"/>
        <rFont val="Times New Roman"/>
        <family val="1"/>
      </rPr>
      <t xml:space="preserve"> </t>
    </r>
  </si>
  <si>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</si>
  <si>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</si>
  <si>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</si>
  <si>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</si>
  <si>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</si>
  <si>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</si>
  <si>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</si>
  <si>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</si>
  <si>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r>
      <t xml:space="preserve">ЗАРЕГИСТРИРОВАННЫЕ СЛУЧАИ ЗАБОЛЕВАНИЙ </t>
    </r>
    <r>
      <rPr>
        <i/>
        <sz val="14"/>
        <rFont val="Times New Roman"/>
        <family val="1"/>
      </rPr>
      <t xml:space="preserve">  (количество)</t>
    </r>
  </si>
  <si>
    <r>
      <t xml:space="preserve">УМЕРШИЕ ОТ ВСЕХ ПРИЧИН </t>
    </r>
    <r>
      <rPr>
        <i/>
        <sz val="14"/>
        <rFont val="Times New Roman"/>
        <family val="1"/>
      </rPr>
      <t>(количество)</t>
    </r>
  </si>
  <si>
    <t>количество, перечень</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</si>
  <si>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</si>
  <si>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</si>
  <si>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</si>
  <si>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</si>
  <si>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</si>
  <si>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</si>
  <si>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</si>
  <si>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</si>
  <si>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</si>
  <si>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</si>
  <si>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</si>
  <si>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</si>
  <si>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</si>
  <si>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</si>
  <si>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</si>
  <si>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в том чтсле</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</si>
  <si>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</si>
  <si>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</si>
  <si>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</si>
  <si>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</si>
  <si>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</si>
  <si>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</si>
  <si>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</si>
  <si>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</si>
  <si>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</si>
  <si>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</si>
  <si>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</si>
  <si>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количество молодежи, принимающей участие в мероприятиях в сфере молодёжной политики</t>
  </si>
  <si>
    <t xml:space="preserve">количество молодежи, принимающей участие в мероприятиях по патриотическому воспитанию </t>
  </si>
  <si>
    <t>состоящих на учёте в КДН (Комиссии по делам несовершеннолетних)</t>
  </si>
  <si>
    <t>Объем финансирования, предусмотренный бюджетом муниципального образования на мероприятия в сфере молодёжной политики в текущем году</t>
  </si>
  <si>
    <t xml:space="preserve">Наличие программы по патриотическому воспитанию молодёжи </t>
  </si>
  <si>
    <t>объем финансирования программы (перечня мероприятий) по патриотическому воспитанию, предусмотренный бюджетом муниципального образования в текущем году</t>
  </si>
  <si>
    <t>среднегодовая численность населения, чел.</t>
  </si>
  <si>
    <t>уровень регистрируемой безработицы, %</t>
  </si>
  <si>
    <t>кол-во родившихся, чел.
кол-во умерших, чел.
естественный прирост, чел.</t>
  </si>
  <si>
    <t>кв.м.</t>
  </si>
  <si>
    <t>отсутствует</t>
  </si>
  <si>
    <t>наличие (на территории МО работаю опраторы: МТС, Билайн, Велком, Мегафон, Теле 2)</t>
  </si>
  <si>
    <t>тыс.Гкал/год</t>
  </si>
  <si>
    <t>Утверждена Решением Думы Каргасокского района от 16.02.2010
№ 531 "Об утверждении в новой редакции концепции социально-экономического развития муниципального образования «Каргасокский район» Томской области до  2020 года и комплексную программу социально-экономического развития муниципального образования «Каргасокский район» на 2010-2015 годы"</t>
  </si>
  <si>
    <t>село Каргасок</t>
  </si>
  <si>
    <t>kargadm@tomsk.gov.ru</t>
  </si>
  <si>
    <t>МАУ "Северная правда"</t>
  </si>
  <si>
    <t>8(38253)23109</t>
  </si>
  <si>
    <t>636700, Томская область, с. Каргасок, ул. Пушкина, 31</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</si>
  <si>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</si>
  <si>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</si>
  <si>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кв.км.</t>
  </si>
  <si>
    <t>нет</t>
  </si>
  <si>
    <t>Климат района — континентальный. Долгая холодная зима и короткое жаркое лето.</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</si>
  <si>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</si>
  <si>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</si>
  <si>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</si>
  <si>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</si>
  <si>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</si>
  <si>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ближайший порт расположен в границах с. Каргасок</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</si>
  <si>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</si>
  <si>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t>
  </si>
  <si>
    <t>Ожогина</t>
  </si>
  <si>
    <t>Шевченко</t>
  </si>
  <si>
    <t>Микитич</t>
  </si>
  <si>
    <t>Андрейчук</t>
  </si>
  <si>
    <t>Щедрина</t>
  </si>
  <si>
    <t>Образование</t>
  </si>
  <si>
    <t>Здравоохранение</t>
  </si>
  <si>
    <t>ШАМРАЕВ (Культура)</t>
  </si>
  <si>
    <t>Бухарин</t>
  </si>
  <si>
    <t>ШАМРАЕВ</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</si>
  <si>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</si>
  <si>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Новосельцев</t>
  </si>
  <si>
    <t>Посевные площади сельскохозяйственных культур 667,4 га,</t>
  </si>
  <si>
    <t>АНО "Центр развития сельского предпринимательства"</t>
  </si>
  <si>
    <t>-</t>
  </si>
  <si>
    <t>КСОШ - интернат №1-Бондарка-5 км.; КСОШ- интернат  №1 - СХТ; КСОШ №2 - 5км; КСОШ №2 - п. Геологический; Новоюгино - Лозунга; Новоюгино - Большая Грива; Сосновка - Восток; Старая Берёзовка - Усть-Чижапка</t>
  </si>
  <si>
    <t>по программам профессионального обучения</t>
  </si>
  <si>
    <t>1/0</t>
  </si>
  <si>
    <t>ПРИМЕЧАНИЕ:</t>
  </si>
  <si>
    <t>1. Информация по разделу "Экология" отсутствует ввиду отмены постановления Администрации Томской области от 18.02.2002 №316 "О порядке ведения учета объектов и источников негативного воздействия на окружающую среду на территории Томской области"</t>
  </si>
  <si>
    <t>24,76 / 0,18</t>
  </si>
  <si>
    <t>14/10807,55</t>
  </si>
  <si>
    <t>18691/36542,3</t>
  </si>
  <si>
    <t>58/3</t>
  </si>
  <si>
    <t>Областное государственное бюджетное учреждение здравоохранения "Каргасокская районная больница"</t>
  </si>
  <si>
    <t>Областная</t>
  </si>
  <si>
    <t xml:space="preserve">  </t>
  </si>
  <si>
    <t>Поголовье скота и птицы в личных подсобных хозяйствах населения: КРС - 1332 голов, коровы - 655 голов, свиньи - 185 голов, овцы и козы -633голов, птица - 2740 голов.</t>
  </si>
  <si>
    <t>285
278
7</t>
  </si>
  <si>
    <t>1. Газификация Каргасокского района (2011-2015);
2. Строительство спортивного комплекса в с. Каргасок (2015-2018);
3. Реконструкция детского сада № 27 «Алёнушка» (2014-2015)</t>
  </si>
  <si>
    <t>2011-2018</t>
  </si>
  <si>
    <t xml:space="preserve">1. Жилищена 2015 - 2020 годы;
2. Развития сельского хозяйства и регулирования рынков сельскохозяйственной продукции, сырья и продовольствия на 2013 - 2020 годы;
3. Устойчивое развитие сельских территорий на 2014 - 2017 годы и на период до 2020 года;
4. Культура России (2012 - 2018 годы).
</t>
  </si>
  <si>
    <t>1. Обеспечение доступности жилья и улучшения качества жилищных условий населения Томской области;
2. Развитие сельского хозяйства и регулируемых рынков в Томской области;
3. Развитие предпринимательства в Томской области;
4. Детство под защитой;
5. Совершенствование механизмов управления экономическим развитием Томской области;
6. Развитие рынка труда в Томской области;
7. Развитие молодежной политике, физической культуры и массового спорта в Томской области;
8. Развитие образования в Томской области;
9. Социальная поддержка населения Томской области;
10. Развитие транспортной системы в Томской области;
11. Развитие культуры и архивного дела в Томской области;
12.  Повышение эффективности регионального и муниципального управления;
13. Зффективное управление региональными финансами и совершенствование межбюджетных отношений Томской области.</t>
  </si>
  <si>
    <t>1. Обеспечение энергетической эффективности и энергосбережения на территории Каргасокского района на 2010-2015 годы; 
2. Газификация Каргасокского района на период 2011-2015 годы;
3. Профилактика правонарушений и наркомании в Каргасокском районе (2014-2017 годы);
4. Повышение безопасности дорожного движения на территории Каргасокского района в 2013 - 2017 годах;
5. Развитие субъектов малого и среднего предпринимательства в Каргасокском районе на 2015-2019 гг;
6. Развитие культуры в Каргасокском районе на 2013-2017 годы;
7. Развитие здравоохранения муниципального образования «Каргасокский район» на 2011-2015 годы;
8. Обеспечение жильём молодых семей в Каргасокском районе на 2011-2015 годы;
9. Развитие внутреннего и въездного туризма на территории Каргасокского района на 2014-2018 гг.;
10. Ликвидация ветхого и аварийного муниципального жилищного фонда»(2011-2015годы);
11. Развитие инфраструктуры системы образования муниципального образования «Каргасокский район» на 2013 – 2015 гг. с перспективой до 2019 года;
12. Развитие образования в муниципальном образовании "Каргасокский район;
13. Профилактика террористической и экстремистской деятельности на территории муниципального образования «Каргасокский район»  на 2014-2016 годы;
14. Чистая вода Каргасокского района» на 2014-2017 годы;
15. Устойчивое развитие сельских территорий Каргасокского района до 2020 года.</t>
  </si>
  <si>
    <t>Сельское хозяйство, охота и  лесное хозяйство -37, Рыболовство, рыбоводство -14, Обрабатывающие производства  - 36, Строительство -26, Оптовая и розничная торговля; ремонт автотранспортных средств, мотоциклов, бытовых изделий и предметов личного пользования -275, Гостиницы и рестораны -16, Транспорт и связь  - 81, Финансовая деятельность -2, Операции с недвижимым имуществом, аренда и предоставление   услуг  -32, Здравоохранение и предоставление социальных услуг -2, Предоставление прочих коммунальных, социальных и персональных услуг 34</t>
  </si>
  <si>
    <t>нет данных</t>
  </si>
  <si>
    <t>Конкурс предпринимательских проектов субъектов малого предпринимательства "Первый шаг", Частичная оплата услуг по написанию бизнес-планов для участников конкурсов предпринимательских проектов, проведение мастер-классов, семинаров для повышения качества предоставляемых услуг субъектами малого предпринимательства</t>
  </si>
  <si>
    <t>Иванов</t>
  </si>
  <si>
    <t>Чебыкина</t>
  </si>
  <si>
    <t>18827 га</t>
  </si>
  <si>
    <t>8415453 га</t>
  </si>
  <si>
    <t>226712,53 га</t>
  </si>
  <si>
    <t>3024 га</t>
  </si>
  <si>
    <t>150504 га, в том числе фонд перераспределения 93170 га</t>
  </si>
  <si>
    <t>20,37 га</t>
  </si>
  <si>
    <t>4,68 га</t>
  </si>
  <si>
    <t>2,47 га</t>
  </si>
  <si>
    <t>0 га</t>
  </si>
  <si>
    <t>наличие (организацию воздушных перевозок населения между населенными пунктами осуществляет МУ Каргасокское АТП по договору с Алтайским краевым государственным унитарным предприятием "Алтайские авиалинии")</t>
  </si>
  <si>
    <t xml:space="preserve">наличие (речные перевозки осуществляют ООО "ОбьРечФлот", ОАО "Северречфлот", МУ Каргасоксое АТП) </t>
  </si>
  <si>
    <t>наличие (городские и пригородные автомобильные перевозки осуществляют частные такси и МУ Каргасокское АТП, междугородные перевозки - частные такси)</t>
  </si>
  <si>
    <t>наличие (оператор ОАО "Ростелеком", 7200 абонентов)</t>
  </si>
  <si>
    <t>наличие (оператор ОАО "Ростелеком", 2700 абонентов)</t>
  </si>
  <si>
    <t>наличие (цифровое телевидение - 10 ТВ каналов, в цифровом пакете - 3 канала радиовещания; аналоговое телевидение - 7 ТВ каналов, 1 канал радиовещания - радио России)</t>
  </si>
  <si>
    <t>наличие (21 отделение почтовой связи обслуживает все населенные пункты МО)</t>
  </si>
  <si>
    <t>Произведено дизельными электростанциями в Каргасокском районе 4329,3 тыс.кВт.ч./год</t>
  </si>
  <si>
    <t>В Каргасокском районе зарегистрировано 14 субъектов СМП  одним из видов деятельности которых является рыболовство</t>
  </si>
  <si>
    <t>Перепелкина</t>
  </si>
  <si>
    <t>Солодовников</t>
  </si>
  <si>
    <t>Профилактика правонарушений и наркомании</t>
  </si>
  <si>
    <t>Совет общественности при ОМВД России по Каргасокскому району</t>
  </si>
  <si>
    <t>ОБЩАЯ ХАРАКТЕРИСТИКА (Каргасокский район)</t>
  </si>
  <si>
    <t>2/8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</si>
</sst>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000_р_._-;\-* #,##0.000_р_._-;_-* &quot;-&quot;??_р_._-;_-@_-"/>
    <numFmt numFmtId="166" formatCode="_-* #,##0_р_._-;\-* #,##0_р_._-;_-* &quot;-&quot;??_р_._-;_-@_-"/>
    <numFmt numFmtId="167" formatCode="0.0"/>
    <numFmt numFmtId="168" formatCode="_-* #,##0.0000_р_._-;\-* #,##0.0000_р_._-;_-* &quot;-&quot;??_р_._-;_-@_-"/>
    <numFmt numFmtId="169" formatCode="0.000"/>
    <numFmt numFmtId="170" formatCode="#,##0_ ;\-#,##0\ "/>
    <numFmt numFmtId="171" formatCode="#,##0.000_ ;\-#,##0.000\ "/>
  </numFmts>
  <fonts count="74">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6"/>
      <color indexed="8"/>
      <name val="Times New Roman"/>
      <family val="1"/>
    </font>
    <font>
      <i/>
      <sz val="10"/>
      <color indexed="8"/>
      <name val="Times New Roman"/>
      <family val="1"/>
    </font>
    <font>
      <i/>
      <sz val="11"/>
      <color indexed="8"/>
      <name val="Times New Roman"/>
      <family val="1"/>
    </font>
    <font>
      <b/>
      <sz val="11"/>
      <color indexed="8"/>
      <name val="Times New Roman"/>
      <family val="1"/>
    </font>
    <font>
      <sz val="12"/>
      <color indexed="8"/>
      <name val="Vrinda"/>
      <family val="2"/>
    </font>
    <font>
      <b/>
      <i/>
      <sz val="12"/>
      <color indexed="8"/>
      <name val="Times New Roman"/>
      <family val="1"/>
    </font>
    <font>
      <sz val="11"/>
      <color indexed="8"/>
      <name val="Times New Roman"/>
      <family val="1"/>
    </font>
    <font>
      <i/>
      <sz val="14"/>
      <color indexed="8"/>
      <name val="Times New Roman"/>
      <family val="1"/>
    </font>
    <font>
      <i/>
      <sz val="9"/>
      <color indexed="8"/>
      <name val="Times New Roman"/>
      <family val="1"/>
    </font>
    <font>
      <sz val="12"/>
      <color indexed="8"/>
      <name val="Calibri"/>
      <family val="2"/>
    </font>
    <font>
      <sz val="8"/>
      <name val="Calibri"/>
      <family val="2"/>
    </font>
    <font>
      <b/>
      <sz val="12"/>
      <name val="Times New Roman"/>
      <family val="1"/>
    </font>
    <font>
      <i/>
      <sz val="11"/>
      <name val="Times New Roman"/>
      <family val="1"/>
    </font>
    <font>
      <sz val="12"/>
      <name val="Times New Roman"/>
      <family val="1"/>
    </font>
    <font>
      <sz val="11"/>
      <name val="Calibri"/>
      <family val="2"/>
    </font>
    <font>
      <i/>
      <sz val="14"/>
      <name val="Times New Roman"/>
      <family val="1"/>
    </font>
    <font>
      <sz val="12"/>
      <name val="Calibri"/>
      <family val="2"/>
    </font>
    <font>
      <i/>
      <sz val="12"/>
      <name val="Times New Roman"/>
      <family val="1"/>
    </font>
    <font>
      <sz val="14"/>
      <name val="Times New Roman"/>
      <family val="1"/>
    </font>
    <font>
      <sz val="14"/>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u val="single"/>
      <sz val="14"/>
      <color indexed="12"/>
      <name val="Times New Roman"/>
      <family val="1"/>
    </font>
    <font>
      <b/>
      <sz val="14"/>
      <color indexed="8"/>
      <name val="Times New Roman"/>
      <family val="1"/>
    </font>
    <font>
      <sz val="14"/>
      <color indexed="10"/>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2"/>
      <color theme="1"/>
      <name val="Times New Roman"/>
      <family val="1"/>
    </font>
    <font>
      <sz val="14"/>
      <color theme="1"/>
      <name val="Times New Roman"/>
      <family val="1"/>
    </font>
    <font>
      <u val="single"/>
      <sz val="14"/>
      <color theme="10"/>
      <name val="Times New Roman"/>
      <family val="1"/>
    </font>
    <font>
      <b/>
      <sz val="14"/>
      <color theme="1"/>
      <name val="Times New Roman"/>
      <family val="1"/>
    </font>
    <font>
      <sz val="14"/>
      <color rgb="FF000000"/>
      <name val="Times New Roman"/>
      <family val="1"/>
    </font>
    <font>
      <sz val="14"/>
      <color rgb="FFFF0000"/>
      <name val="Times New Roman"/>
      <family val="1"/>
    </font>
    <font>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style="thin"/>
      <right/>
      <top style="thin"/>
      <bottom/>
    </border>
    <border>
      <left style="thin"/>
      <right/>
      <top/>
      <bottom/>
    </border>
    <border>
      <left style="thin"/>
      <right/>
      <top/>
      <bottom style="thin"/>
    </border>
    <border>
      <left/>
      <right/>
      <top/>
      <bottom style="thin"/>
    </border>
    <border>
      <left style="thin"/>
      <right style="thin"/>
      <top/>
      <bottom/>
    </border>
    <border>
      <left/>
      <right style="thin"/>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28">
    <xf numFmtId="0" fontId="0" fillId="0" borderId="0" xfId="0" applyFont="1" applyAlignment="1">
      <alignment/>
    </xf>
    <xf numFmtId="0" fontId="0" fillId="0" borderId="10" xfId="0" applyBorder="1" applyAlignment="1">
      <alignment/>
    </xf>
    <xf numFmtId="0" fontId="65" fillId="0" borderId="0" xfId="0" applyFont="1" applyBorder="1" applyAlignment="1">
      <alignment vertical="top" wrapText="1"/>
    </xf>
    <xf numFmtId="0" fontId="65" fillId="0" borderId="0" xfId="0" applyFont="1" applyBorder="1" applyAlignment="1">
      <alignment horizontal="right" wrapText="1"/>
    </xf>
    <xf numFmtId="0" fontId="65" fillId="0" borderId="0" xfId="0" applyFont="1" applyBorder="1" applyAlignment="1">
      <alignment horizontal="left" vertical="top" wrapText="1" indent="2"/>
    </xf>
    <xf numFmtId="0" fontId="65" fillId="0" borderId="0" xfId="0" applyFont="1" applyAlignment="1">
      <alignment/>
    </xf>
    <xf numFmtId="0" fontId="66" fillId="0" borderId="0" xfId="0" applyFont="1" applyAlignment="1">
      <alignment/>
    </xf>
    <xf numFmtId="0" fontId="67" fillId="0" borderId="10" xfId="0" applyFont="1" applyBorder="1" applyAlignment="1">
      <alignment horizontal="center"/>
    </xf>
    <xf numFmtId="0" fontId="67" fillId="0" borderId="0" xfId="0" applyFont="1" applyAlignment="1">
      <alignment/>
    </xf>
    <xf numFmtId="0" fontId="67" fillId="0" borderId="0" xfId="0" applyFont="1" applyBorder="1" applyAlignment="1">
      <alignment/>
    </xf>
    <xf numFmtId="0" fontId="0" fillId="0" borderId="0" xfId="0" applyBorder="1" applyAlignment="1">
      <alignment/>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wrapText="1"/>
    </xf>
    <xf numFmtId="0" fontId="4" fillId="0" borderId="10" xfId="0" applyFont="1" applyFill="1" applyBorder="1" applyAlignment="1">
      <alignment horizontal="left" wrapText="1"/>
    </xf>
    <xf numFmtId="0" fontId="4" fillId="0" borderId="11" xfId="0" applyFont="1" applyFill="1" applyBorder="1" applyAlignment="1">
      <alignment horizontal="fill" vertical="justify" wrapText="1"/>
    </xf>
    <xf numFmtId="0" fontId="3" fillId="0" borderId="10" xfId="0" applyFont="1" applyFill="1" applyBorder="1" applyAlignment="1">
      <alignment horizontal="center" vertical="center"/>
    </xf>
    <xf numFmtId="0" fontId="4" fillId="0" borderId="11" xfId="0" applyFont="1" applyFill="1" applyBorder="1" applyAlignment="1">
      <alignment horizontal="left" wrapText="1"/>
    </xf>
    <xf numFmtId="0" fontId="8" fillId="0" borderId="0" xfId="0" applyFont="1" applyFill="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left" wrapText="1"/>
    </xf>
    <xf numFmtId="0" fontId="0" fillId="0" borderId="10" xfId="0" applyFill="1" applyBorder="1" applyAlignment="1">
      <alignment vertical="top" wrapText="1"/>
    </xf>
    <xf numFmtId="0" fontId="4" fillId="0" borderId="10" xfId="0" applyFont="1" applyFill="1" applyBorder="1" applyAlignment="1">
      <alignment horizontal="left" vertical="top" wrapText="1"/>
    </xf>
    <xf numFmtId="0" fontId="0" fillId="0" borderId="10" xfId="0" applyFill="1" applyBorder="1" applyAlignment="1">
      <alignment vertical="top"/>
    </xf>
    <xf numFmtId="0" fontId="0" fillId="33" borderId="0" xfId="0" applyFill="1" applyAlignment="1">
      <alignment/>
    </xf>
    <xf numFmtId="0" fontId="67" fillId="33" borderId="10" xfId="0" applyFont="1" applyFill="1" applyBorder="1" applyAlignment="1">
      <alignment/>
    </xf>
    <xf numFmtId="0" fontId="0" fillId="33" borderId="10" xfId="0" applyFill="1" applyBorder="1" applyAlignment="1">
      <alignment/>
    </xf>
    <xf numFmtId="0" fontId="4" fillId="33" borderId="10" xfId="0" applyFont="1" applyFill="1" applyBorder="1" applyAlignment="1">
      <alignment horizontal="left" wrapText="1"/>
    </xf>
    <xf numFmtId="0" fontId="0" fillId="33" borderId="10" xfId="0" applyFill="1" applyBorder="1" applyAlignment="1">
      <alignment/>
    </xf>
    <xf numFmtId="0" fontId="0" fillId="33" borderId="12" xfId="0" applyFill="1" applyBorder="1" applyAlignment="1">
      <alignment/>
    </xf>
    <xf numFmtId="0" fontId="4" fillId="33" borderId="11"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xf>
    <xf numFmtId="0" fontId="19" fillId="33" borderId="10" xfId="0" applyFont="1" applyFill="1" applyBorder="1" applyAlignment="1">
      <alignment/>
    </xf>
    <xf numFmtId="0" fontId="18" fillId="33" borderId="11" xfId="0" applyFont="1" applyFill="1" applyBorder="1" applyAlignment="1">
      <alignment horizontal="right" wrapText="1"/>
    </xf>
    <xf numFmtId="0" fontId="19" fillId="33" borderId="13" xfId="0" applyFont="1" applyFill="1" applyBorder="1" applyAlignment="1">
      <alignment horizontal="right" wrapText="1"/>
    </xf>
    <xf numFmtId="0" fontId="4" fillId="33" borderId="10" xfId="0" applyFont="1" applyFill="1" applyBorder="1" applyAlignment="1">
      <alignment horizontal="left" wrapText="1"/>
    </xf>
    <xf numFmtId="0" fontId="4" fillId="33" borderId="10" xfId="0" applyFont="1" applyFill="1" applyBorder="1" applyAlignment="1">
      <alignment horizontal="justify" vertical="center"/>
    </xf>
    <xf numFmtId="0" fontId="3" fillId="0" borderId="10" xfId="0" applyFont="1" applyFill="1" applyBorder="1" applyAlignment="1">
      <alignment horizontal="center" wrapText="1"/>
    </xf>
    <xf numFmtId="0" fontId="25" fillId="33" borderId="10" xfId="0" applyFont="1" applyFill="1" applyBorder="1" applyAlignment="1">
      <alignment wrapText="1"/>
    </xf>
    <xf numFmtId="0" fontId="0" fillId="0" borderId="10" xfId="0" applyFill="1" applyBorder="1" applyAlignment="1">
      <alignment/>
    </xf>
    <xf numFmtId="0" fontId="67" fillId="33" borderId="0" xfId="0" applyFont="1" applyFill="1" applyAlignment="1">
      <alignment/>
    </xf>
    <xf numFmtId="0" fontId="3" fillId="33" borderId="11" xfId="0" applyFont="1" applyFill="1" applyBorder="1" applyAlignment="1">
      <alignment horizontal="center" wrapText="1"/>
    </xf>
    <xf numFmtId="0" fontId="18" fillId="33" borderId="10" xfId="0" applyFont="1" applyFill="1" applyBorder="1" applyAlignment="1">
      <alignment horizontal="right" wrapText="1"/>
    </xf>
    <xf numFmtId="0" fontId="3" fillId="33" borderId="10" xfId="0" applyFont="1" applyFill="1" applyBorder="1" applyAlignment="1">
      <alignment horizontal="center" wrapText="1"/>
    </xf>
    <xf numFmtId="0" fontId="0" fillId="33" borderId="10" xfId="0" applyFill="1" applyBorder="1" applyAlignment="1">
      <alignment horizontal="center"/>
    </xf>
    <xf numFmtId="0" fontId="4" fillId="33" borderId="14" xfId="0" applyFont="1" applyFill="1" applyBorder="1" applyAlignment="1">
      <alignment horizontal="left" wrapText="1"/>
    </xf>
    <xf numFmtId="0" fontId="0" fillId="33" borderId="14" xfId="0" applyFill="1" applyBorder="1" applyAlignment="1">
      <alignment horizontal="left"/>
    </xf>
    <xf numFmtId="0" fontId="0" fillId="33" borderId="10" xfId="0" applyFill="1" applyBorder="1" applyAlignment="1">
      <alignment wrapText="1"/>
    </xf>
    <xf numFmtId="0" fontId="23" fillId="33" borderId="10" xfId="0" applyFont="1" applyFill="1" applyBorder="1" applyAlignment="1">
      <alignment/>
    </xf>
    <xf numFmtId="2" fontId="0" fillId="33" borderId="10" xfId="0" applyNumberFormat="1" applyFill="1" applyBorder="1" applyAlignment="1">
      <alignment/>
    </xf>
    <xf numFmtId="2" fontId="4" fillId="33" borderId="10" xfId="0" applyNumberFormat="1" applyFont="1" applyFill="1" applyBorder="1" applyAlignment="1">
      <alignment horizontal="left" wrapText="1"/>
    </xf>
    <xf numFmtId="0" fontId="63" fillId="33" borderId="0" xfId="0" applyFont="1" applyFill="1" applyAlignment="1">
      <alignment/>
    </xf>
    <xf numFmtId="0" fontId="68" fillId="33" borderId="10" xfId="42" applyFont="1" applyFill="1" applyBorder="1" applyAlignment="1">
      <alignment/>
    </xf>
    <xf numFmtId="0" fontId="67" fillId="33" borderId="10" xfId="0" applyFont="1" applyFill="1" applyBorder="1" applyAlignment="1">
      <alignment vertical="top" wrapText="1"/>
    </xf>
    <xf numFmtId="0" fontId="67" fillId="33" borderId="10" xfId="0" applyFont="1" applyFill="1" applyBorder="1" applyAlignment="1">
      <alignment vertical="center" wrapText="1"/>
    </xf>
    <xf numFmtId="0" fontId="0" fillId="33" borderId="0" xfId="0" applyFill="1" applyAlignment="1">
      <alignment horizontal="left"/>
    </xf>
    <xf numFmtId="0" fontId="0" fillId="0" borderId="0" xfId="0" applyAlignment="1">
      <alignment horizontal="left"/>
    </xf>
    <xf numFmtId="0" fontId="0" fillId="0" borderId="0" xfId="0" applyFill="1" applyAlignment="1">
      <alignment horizontal="left"/>
    </xf>
    <xf numFmtId="0" fontId="69" fillId="0" borderId="0" xfId="0" applyFont="1" applyAlignment="1">
      <alignment/>
    </xf>
    <xf numFmtId="0" fontId="0" fillId="0" borderId="0" xfId="0" applyAlignment="1">
      <alignment horizontal="right"/>
    </xf>
    <xf numFmtId="0" fontId="67" fillId="0" borderId="10" xfId="0" applyFont="1" applyFill="1" applyBorder="1" applyAlignment="1">
      <alignment/>
    </xf>
    <xf numFmtId="49" fontId="67" fillId="0" borderId="10" xfId="0" applyNumberFormat="1" applyFont="1" applyFill="1" applyBorder="1" applyAlignment="1">
      <alignment horizontal="right"/>
    </xf>
    <xf numFmtId="170" fontId="67" fillId="0" borderId="10" xfId="60" applyNumberFormat="1" applyFont="1" applyFill="1" applyBorder="1" applyAlignment="1">
      <alignment horizontal="right" vertical="top"/>
    </xf>
    <xf numFmtId="43" fontId="67" fillId="0" borderId="10" xfId="60" applyFont="1" applyFill="1" applyBorder="1" applyAlignment="1">
      <alignment horizontal="right" vertical="top" wrapText="1"/>
    </xf>
    <xf numFmtId="164" fontId="67" fillId="0" borderId="10" xfId="60" applyNumberFormat="1" applyFont="1" applyFill="1" applyBorder="1" applyAlignment="1">
      <alignment horizontal="right" vertical="top"/>
    </xf>
    <xf numFmtId="0" fontId="67" fillId="0" borderId="10" xfId="0" applyFont="1" applyFill="1" applyBorder="1" applyAlignment="1">
      <alignment horizontal="right"/>
    </xf>
    <xf numFmtId="0" fontId="67" fillId="0" borderId="10" xfId="0" applyFont="1" applyFill="1" applyBorder="1" applyAlignment="1">
      <alignment horizontal="right" vertical="center" wrapText="1"/>
    </xf>
    <xf numFmtId="0" fontId="67" fillId="0" borderId="10" xfId="0" applyNumberFormat="1" applyFont="1" applyFill="1" applyBorder="1" applyAlignment="1">
      <alignment horizontal="right" vertical="center" wrapText="1"/>
    </xf>
    <xf numFmtId="0" fontId="67" fillId="0" borderId="10" xfId="0" applyFont="1" applyFill="1" applyBorder="1" applyAlignment="1">
      <alignment horizontal="right" vertical="center"/>
    </xf>
    <xf numFmtId="0" fontId="70" fillId="0" borderId="10" xfId="0" applyFont="1" applyFill="1" applyBorder="1" applyAlignment="1">
      <alignment horizontal="right" vertical="center" wrapText="1"/>
    </xf>
    <xf numFmtId="0" fontId="70"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3" fontId="67" fillId="0" borderId="14" xfId="0" applyNumberFormat="1" applyFont="1" applyFill="1" applyBorder="1" applyAlignment="1">
      <alignment/>
    </xf>
    <xf numFmtId="4" fontId="67" fillId="0" borderId="12" xfId="0" applyNumberFormat="1" applyFont="1" applyFill="1" applyBorder="1" applyAlignment="1">
      <alignment/>
    </xf>
    <xf numFmtId="4" fontId="67" fillId="0" borderId="10" xfId="0" applyNumberFormat="1" applyFont="1" applyFill="1" applyBorder="1" applyAlignment="1">
      <alignment/>
    </xf>
    <xf numFmtId="0" fontId="67" fillId="0" borderId="10" xfId="0" applyFont="1" applyFill="1" applyBorder="1" applyAlignment="1">
      <alignment horizontal="left" vertical="center" wrapText="1"/>
    </xf>
    <xf numFmtId="43" fontId="67" fillId="0" borderId="10" xfId="60" applyFont="1" applyFill="1" applyBorder="1" applyAlignment="1">
      <alignment/>
    </xf>
    <xf numFmtId="0" fontId="66" fillId="0" borderId="10" xfId="0" applyFont="1" applyFill="1" applyBorder="1" applyAlignment="1">
      <alignment/>
    </xf>
    <xf numFmtId="0" fontId="23" fillId="0" borderId="10" xfId="0" applyFont="1" applyFill="1" applyBorder="1" applyAlignment="1">
      <alignment horizontal="left" vertical="top" wrapText="1"/>
    </xf>
    <xf numFmtId="166" fontId="67" fillId="0" borderId="10" xfId="60" applyNumberFormat="1" applyFont="1" applyFill="1" applyBorder="1" applyAlignment="1">
      <alignment/>
    </xf>
    <xf numFmtId="0" fontId="67" fillId="0" borderId="0" xfId="0" applyFont="1" applyFill="1" applyAlignment="1">
      <alignment/>
    </xf>
    <xf numFmtId="43" fontId="67" fillId="0" borderId="10" xfId="60" applyFont="1" applyFill="1" applyBorder="1" applyAlignment="1">
      <alignment horizontal="center"/>
    </xf>
    <xf numFmtId="0" fontId="71" fillId="0" borderId="10" xfId="0" applyFont="1" applyFill="1" applyBorder="1" applyAlignment="1">
      <alignment/>
    </xf>
    <xf numFmtId="0" fontId="18" fillId="0" borderId="10" xfId="0" applyFont="1" applyFill="1" applyBorder="1" applyAlignment="1">
      <alignment vertical="top" wrapText="1"/>
    </xf>
    <xf numFmtId="166" fontId="66" fillId="0" borderId="10" xfId="60" applyNumberFormat="1" applyFont="1" applyFill="1" applyBorder="1" applyAlignment="1">
      <alignment/>
    </xf>
    <xf numFmtId="43" fontId="67" fillId="0" borderId="10" xfId="60" applyFont="1" applyFill="1" applyBorder="1" applyAlignment="1">
      <alignment horizontal="right"/>
    </xf>
    <xf numFmtId="43" fontId="66" fillId="0" borderId="10" xfId="60" applyFont="1" applyFill="1" applyBorder="1" applyAlignment="1">
      <alignment vertical="top"/>
    </xf>
    <xf numFmtId="0" fontId="67" fillId="0" borderId="10" xfId="0" applyFont="1" applyFill="1" applyBorder="1" applyAlignment="1">
      <alignment vertical="top" wrapText="1"/>
    </xf>
    <xf numFmtId="43" fontId="70" fillId="0" borderId="0" xfId="60" applyFont="1" applyFill="1" applyAlignment="1">
      <alignment/>
    </xf>
    <xf numFmtId="0" fontId="67" fillId="0" borderId="10" xfId="0" applyFont="1" applyFill="1" applyBorder="1" applyAlignment="1">
      <alignment horizontal="left"/>
    </xf>
    <xf numFmtId="0" fontId="24" fillId="0" borderId="10" xfId="0" applyFont="1" applyFill="1" applyBorder="1" applyAlignment="1">
      <alignment wrapText="1"/>
    </xf>
    <xf numFmtId="0" fontId="67" fillId="0" borderId="10" xfId="0" applyFont="1" applyFill="1" applyBorder="1" applyAlignment="1">
      <alignment wrapText="1"/>
    </xf>
    <xf numFmtId="0" fontId="72" fillId="0" borderId="10" xfId="0" applyFont="1" applyFill="1" applyBorder="1" applyAlignment="1">
      <alignment horizontal="right" vertical="center" wrapText="1"/>
    </xf>
    <xf numFmtId="0" fontId="66" fillId="0" borderId="10" xfId="0" applyFont="1" applyFill="1" applyBorder="1" applyAlignment="1">
      <alignment horizontal="right" vertical="center" wrapText="1"/>
    </xf>
    <xf numFmtId="0" fontId="72" fillId="0" borderId="10" xfId="60" applyNumberFormat="1" applyFont="1" applyFill="1" applyBorder="1" applyAlignment="1">
      <alignment horizontal="right" vertical="center" wrapText="1"/>
    </xf>
    <xf numFmtId="167" fontId="67" fillId="0" borderId="10" xfId="0" applyNumberFormat="1" applyFont="1" applyFill="1" applyBorder="1" applyAlignment="1">
      <alignment/>
    </xf>
    <xf numFmtId="0" fontId="67" fillId="0" borderId="10" xfId="0" applyNumberFormat="1" applyFont="1" applyFill="1" applyBorder="1" applyAlignment="1">
      <alignment horizontal="right"/>
    </xf>
    <xf numFmtId="169" fontId="67" fillId="0" borderId="10" xfId="0" applyNumberFormat="1" applyFont="1" applyFill="1" applyBorder="1" applyAlignment="1">
      <alignment/>
    </xf>
    <xf numFmtId="2" fontId="67" fillId="0" borderId="10" xfId="0" applyNumberFormat="1" applyFont="1" applyFill="1" applyBorder="1" applyAlignment="1">
      <alignment/>
    </xf>
    <xf numFmtId="171" fontId="67" fillId="0" borderId="10" xfId="60" applyNumberFormat="1" applyFont="1" applyFill="1" applyBorder="1" applyAlignment="1">
      <alignment/>
    </xf>
    <xf numFmtId="0" fontId="23" fillId="0" borderId="10" xfId="0" applyFont="1" applyFill="1" applyBorder="1" applyAlignment="1">
      <alignment/>
    </xf>
    <xf numFmtId="0" fontId="24" fillId="0" borderId="10" xfId="0" applyFont="1" applyFill="1" applyBorder="1" applyAlignment="1">
      <alignment/>
    </xf>
    <xf numFmtId="0" fontId="24" fillId="0" borderId="10" xfId="0" applyFont="1" applyFill="1" applyBorder="1" applyAlignment="1">
      <alignment horizontal="right"/>
    </xf>
    <xf numFmtId="3" fontId="67" fillId="0" borderId="10" xfId="0" applyNumberFormat="1" applyFont="1" applyFill="1" applyBorder="1" applyAlignment="1">
      <alignment horizontal="right" vertical="center"/>
    </xf>
    <xf numFmtId="0" fontId="67" fillId="0" borderId="10" xfId="60" applyNumberFormat="1" applyFont="1" applyFill="1" applyBorder="1" applyAlignment="1">
      <alignment horizontal="right"/>
    </xf>
    <xf numFmtId="165" fontId="67" fillId="0" borderId="10" xfId="60" applyNumberFormat="1" applyFont="1" applyFill="1" applyBorder="1" applyAlignment="1">
      <alignment horizontal="right"/>
    </xf>
    <xf numFmtId="4" fontId="72" fillId="0" borderId="10" xfId="0" applyNumberFormat="1" applyFont="1" applyFill="1" applyBorder="1" applyAlignment="1">
      <alignment horizontal="right" vertical="center" wrapText="1"/>
    </xf>
    <xf numFmtId="0" fontId="72" fillId="0" borderId="10" xfId="0" applyFont="1" applyFill="1" applyBorder="1" applyAlignment="1">
      <alignment horizontal="center" vertical="center" wrapText="1"/>
    </xf>
    <xf numFmtId="3" fontId="67" fillId="0" borderId="10" xfId="0" applyNumberFormat="1" applyFont="1" applyFill="1" applyBorder="1" applyAlignment="1">
      <alignment/>
    </xf>
    <xf numFmtId="0" fontId="70" fillId="0" borderId="10" xfId="0" applyFont="1" applyFill="1" applyBorder="1" applyAlignment="1">
      <alignment horizontal="right"/>
    </xf>
    <xf numFmtId="0" fontId="73" fillId="0" borderId="10" xfId="0" applyFont="1" applyFill="1" applyBorder="1" applyAlignment="1">
      <alignment horizontal="right" vertical="center" wrapText="1"/>
    </xf>
    <xf numFmtId="0" fontId="67" fillId="0" borderId="10" xfId="0" applyFont="1" applyFill="1" applyBorder="1" applyAlignment="1">
      <alignment horizontal="right" wrapText="1"/>
    </xf>
    <xf numFmtId="0" fontId="2" fillId="33" borderId="10" xfId="0" applyFont="1" applyFill="1" applyBorder="1" applyAlignment="1">
      <alignment horizontal="right" wrapText="1"/>
    </xf>
    <xf numFmtId="0" fontId="14" fillId="33" borderId="10" xfId="0" applyFont="1" applyFill="1" applyBorder="1" applyAlignment="1">
      <alignment horizontal="right" wrapText="1"/>
    </xf>
    <xf numFmtId="0" fontId="3" fillId="0" borderId="10" xfId="0" applyFont="1" applyFill="1" applyBorder="1" applyAlignment="1">
      <alignment horizontal="center" wrapText="1"/>
    </xf>
    <xf numFmtId="0" fontId="5" fillId="33" borderId="11" xfId="0" applyFont="1" applyFill="1" applyBorder="1" applyAlignment="1">
      <alignment wrapText="1"/>
    </xf>
    <xf numFmtId="0" fontId="5" fillId="33" borderId="15" xfId="0" applyFont="1" applyFill="1" applyBorder="1" applyAlignment="1">
      <alignment wrapText="1"/>
    </xf>
    <xf numFmtId="0" fontId="5" fillId="33" borderId="13" xfId="0" applyFont="1" applyFill="1" applyBorder="1" applyAlignment="1">
      <alignment wrapText="1"/>
    </xf>
    <xf numFmtId="0" fontId="3" fillId="33" borderId="10" xfId="0" applyFont="1" applyFill="1"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0" fontId="2" fillId="0" borderId="10" xfId="0" applyFont="1" applyFill="1" applyBorder="1" applyAlignment="1">
      <alignment horizontal="right" wrapText="1"/>
    </xf>
    <xf numFmtId="0" fontId="14" fillId="0" borderId="10" xfId="0" applyFont="1" applyFill="1" applyBorder="1" applyAlignment="1">
      <alignment horizontal="right" wrapText="1"/>
    </xf>
    <xf numFmtId="0" fontId="2"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5" fillId="0" borderId="11" xfId="0" applyFont="1" applyFill="1" applyBorder="1" applyAlignment="1">
      <alignment wrapText="1"/>
    </xf>
    <xf numFmtId="0" fontId="5" fillId="0" borderId="15" xfId="0" applyFont="1" applyFill="1" applyBorder="1" applyAlignment="1">
      <alignment wrapText="1"/>
    </xf>
    <xf numFmtId="0" fontId="5" fillId="0" borderId="13" xfId="0" applyFont="1" applyFill="1" applyBorder="1" applyAlignment="1">
      <alignment wrapText="1"/>
    </xf>
    <xf numFmtId="0" fontId="18" fillId="0" borderId="10" xfId="0" applyFont="1" applyFill="1" applyBorder="1" applyAlignment="1">
      <alignment horizontal="right" wrapText="1"/>
    </xf>
    <xf numFmtId="0" fontId="21" fillId="0" borderId="10" xfId="0" applyFont="1" applyFill="1" applyBorder="1" applyAlignment="1">
      <alignment horizontal="right" wrapText="1"/>
    </xf>
    <xf numFmtId="0" fontId="0" fillId="0" borderId="10" xfId="0" applyFill="1" applyBorder="1" applyAlignment="1">
      <alignment horizontal="center"/>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2" fillId="33" borderId="10" xfId="0" applyFont="1" applyFill="1" applyBorder="1" applyAlignment="1">
      <alignment horizontal="right" wrapText="1"/>
    </xf>
    <xf numFmtId="0" fontId="5" fillId="0" borderId="11" xfId="0" applyFont="1" applyBorder="1" applyAlignment="1">
      <alignment wrapText="1"/>
    </xf>
    <xf numFmtId="0" fontId="5" fillId="0" borderId="15" xfId="0" applyFont="1" applyBorder="1" applyAlignment="1">
      <alignment wrapText="1"/>
    </xf>
    <xf numFmtId="0" fontId="5" fillId="0" borderId="13" xfId="0" applyFont="1" applyBorder="1" applyAlignment="1">
      <alignment wrapText="1"/>
    </xf>
    <xf numFmtId="0" fontId="14" fillId="33" borderId="11" xfId="0" applyFont="1" applyFill="1" applyBorder="1" applyAlignment="1">
      <alignment horizontal="right" wrapText="1"/>
    </xf>
    <xf numFmtId="0" fontId="3" fillId="33" borderId="11" xfId="0" applyFont="1" applyFill="1" applyBorder="1" applyAlignment="1">
      <alignment horizontal="center" wrapText="1"/>
    </xf>
    <xf numFmtId="0" fontId="3" fillId="33" borderId="15" xfId="0" applyFont="1" applyFill="1" applyBorder="1" applyAlignment="1">
      <alignment horizontal="center" wrapText="1"/>
    </xf>
    <xf numFmtId="0" fontId="0" fillId="33" borderId="11" xfId="0" applyFill="1" applyBorder="1" applyAlignment="1">
      <alignment horizontal="center" wrapText="1"/>
    </xf>
    <xf numFmtId="0" fontId="0" fillId="33" borderId="13" xfId="0" applyFill="1" applyBorder="1" applyAlignment="1">
      <alignment horizontal="center" wrapText="1"/>
    </xf>
    <xf numFmtId="0" fontId="0" fillId="33" borderId="11"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2" xfId="0" applyFill="1" applyBorder="1" applyAlignment="1">
      <alignment horizontal="center"/>
    </xf>
    <xf numFmtId="0" fontId="2" fillId="0" borderId="10" xfId="0" applyFont="1" applyFill="1" applyBorder="1" applyAlignment="1">
      <alignment horizontal="right" wrapText="1"/>
    </xf>
    <xf numFmtId="0" fontId="0" fillId="0" borderId="10" xfId="0" applyFill="1" applyBorder="1" applyAlignment="1">
      <alignment horizontal="right" wrapText="1"/>
    </xf>
    <xf numFmtId="0" fontId="2" fillId="0" borderId="11" xfId="0" applyFont="1" applyFill="1" applyBorder="1" applyAlignment="1">
      <alignment horizontal="right" wrapText="1"/>
    </xf>
    <xf numFmtId="0" fontId="2" fillId="0" borderId="13" xfId="0" applyFont="1" applyFill="1" applyBorder="1" applyAlignment="1">
      <alignment horizontal="right" wrapText="1"/>
    </xf>
    <xf numFmtId="0" fontId="0" fillId="0" borderId="13" xfId="0" applyFill="1" applyBorder="1" applyAlignment="1">
      <alignment horizontal="right" wrapText="1"/>
    </xf>
    <xf numFmtId="0" fontId="18" fillId="0" borderId="11" xfId="0" applyFont="1" applyFill="1" applyBorder="1" applyAlignment="1">
      <alignment horizontal="right" wrapText="1"/>
    </xf>
    <xf numFmtId="0" fontId="19" fillId="0" borderId="13" xfId="0" applyFont="1" applyFill="1" applyBorder="1" applyAlignment="1">
      <alignment horizontal="right" wrapText="1"/>
    </xf>
    <xf numFmtId="0" fontId="3" fillId="33" borderId="18" xfId="0" applyFont="1" applyFill="1" applyBorder="1" applyAlignment="1">
      <alignment horizontal="center" wrapText="1"/>
    </xf>
    <xf numFmtId="0" fontId="3" fillId="33" borderId="19" xfId="0" applyFont="1" applyFill="1" applyBorder="1" applyAlignment="1">
      <alignment horizontal="center" wrapText="1"/>
    </xf>
    <xf numFmtId="0" fontId="0" fillId="0" borderId="14" xfId="0" applyFill="1" applyBorder="1" applyAlignment="1">
      <alignment horizontal="center"/>
    </xf>
    <xf numFmtId="0" fontId="0" fillId="0" borderId="12" xfId="0" applyFill="1" applyBorder="1" applyAlignment="1">
      <alignment horizontal="center"/>
    </xf>
    <xf numFmtId="0" fontId="0" fillId="0" borderId="20" xfId="0" applyFill="1" applyBorder="1" applyAlignment="1">
      <alignment horizontal="center"/>
    </xf>
    <xf numFmtId="0" fontId="2" fillId="0" borderId="16" xfId="0" applyFont="1" applyFill="1" applyBorder="1" applyAlignment="1">
      <alignment horizontal="right" wrapText="1"/>
    </xf>
    <xf numFmtId="0" fontId="2" fillId="0" borderId="21" xfId="0" applyFont="1" applyFill="1" applyBorder="1" applyAlignment="1">
      <alignment horizontal="right" wrapText="1"/>
    </xf>
    <xf numFmtId="0" fontId="6" fillId="0" borderId="14" xfId="0" applyFont="1" applyFill="1" applyBorder="1" applyAlignment="1">
      <alignment horizontal="center" vertical="center"/>
    </xf>
    <xf numFmtId="0" fontId="0" fillId="0" borderId="20" xfId="0" applyFill="1" applyBorder="1" applyAlignment="1">
      <alignment/>
    </xf>
    <xf numFmtId="0" fontId="0" fillId="0" borderId="12" xfId="0" applyFill="1" applyBorder="1" applyAlignment="1">
      <alignment/>
    </xf>
    <xf numFmtId="0" fontId="4" fillId="0" borderId="14" xfId="0" applyFont="1" applyFill="1" applyBorder="1" applyAlignment="1">
      <alignment horizontal="left" wrapText="1"/>
    </xf>
    <xf numFmtId="0" fontId="0" fillId="0" borderId="20" xfId="0" applyFill="1" applyBorder="1" applyAlignment="1">
      <alignment horizontal="left" wrapText="1"/>
    </xf>
    <xf numFmtId="0" fontId="0" fillId="0" borderId="12" xfId="0" applyFill="1" applyBorder="1" applyAlignment="1">
      <alignment horizontal="left" wrapText="1"/>
    </xf>
    <xf numFmtId="0" fontId="3" fillId="0" borderId="10" xfId="0" applyFont="1" applyFill="1" applyBorder="1" applyAlignment="1">
      <alignment horizontal="right" wrapText="1"/>
    </xf>
    <xf numFmtId="0" fontId="18" fillId="0" borderId="13" xfId="0" applyFont="1" applyFill="1" applyBorder="1" applyAlignment="1">
      <alignment horizontal="right" wrapText="1"/>
    </xf>
    <xf numFmtId="0" fontId="0" fillId="0" borderId="14" xfId="0" applyFill="1" applyBorder="1" applyAlignment="1">
      <alignment/>
    </xf>
    <xf numFmtId="0" fontId="0" fillId="0" borderId="21" xfId="0" applyFill="1" applyBorder="1" applyAlignment="1">
      <alignment horizontal="right"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0" fillId="0" borderId="16" xfId="0" applyBorder="1" applyAlignment="1">
      <alignment horizontal="right" wrapText="1"/>
    </xf>
    <xf numFmtId="0" fontId="0" fillId="0" borderId="22" xfId="0" applyBorder="1" applyAlignment="1">
      <alignment horizontal="right" wrapText="1"/>
    </xf>
    <xf numFmtId="0" fontId="2" fillId="0" borderId="11" xfId="0"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1" xfId="0" applyFont="1" applyBorder="1" applyAlignment="1">
      <alignment horizontal="right" wrapText="1"/>
    </xf>
    <xf numFmtId="0" fontId="2" fillId="0" borderId="13" xfId="0" applyFont="1" applyBorder="1" applyAlignment="1">
      <alignment horizontal="right" wrapText="1"/>
    </xf>
    <xf numFmtId="0" fontId="3" fillId="33" borderId="13" xfId="0" applyFont="1" applyFill="1" applyBorder="1" applyAlignment="1">
      <alignment horizontal="center"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right" vertical="top" wrapText="1"/>
    </xf>
    <xf numFmtId="0" fontId="3" fillId="0" borderId="13" xfId="0" applyFont="1" applyFill="1" applyBorder="1" applyAlignment="1">
      <alignment horizontal="right" vertical="top" wrapText="1"/>
    </xf>
    <xf numFmtId="0" fontId="4" fillId="0" borderId="10" xfId="0" applyFont="1" applyFill="1" applyBorder="1" applyAlignment="1">
      <alignment horizontal="center"/>
    </xf>
    <xf numFmtId="0" fontId="3" fillId="0" borderId="15" xfId="0" applyFont="1" applyFill="1" applyBorder="1" applyAlignment="1">
      <alignment horizontal="center" wrapText="1"/>
    </xf>
    <xf numFmtId="0" fontId="2" fillId="0" borderId="14" xfId="0" applyFont="1" applyFill="1" applyBorder="1" applyAlignment="1">
      <alignment horizontal="right" wrapText="1"/>
    </xf>
    <xf numFmtId="0" fontId="0" fillId="0" borderId="14" xfId="0" applyFill="1" applyBorder="1" applyAlignment="1">
      <alignment horizontal="right" wrapText="1"/>
    </xf>
    <xf numFmtId="0" fontId="0" fillId="33" borderId="10" xfId="0" applyFill="1" applyBorder="1" applyAlignment="1">
      <alignment horizontal="center"/>
    </xf>
    <xf numFmtId="0" fontId="0" fillId="33" borderId="10" xfId="0" applyFill="1" applyBorder="1" applyAlignment="1">
      <alignment horizontal="right" wrapText="1"/>
    </xf>
    <xf numFmtId="0" fontId="4" fillId="33" borderId="10" xfId="0" applyFont="1" applyFill="1" applyBorder="1" applyAlignment="1">
      <alignment horizontal="center" vertical="center"/>
    </xf>
    <xf numFmtId="0" fontId="3" fillId="0" borderId="10" xfId="0" applyFont="1" applyBorder="1" applyAlignment="1">
      <alignment horizontal="center" wrapText="1"/>
    </xf>
    <xf numFmtId="0" fontId="8" fillId="33" borderId="10" xfId="0" applyFont="1" applyFill="1" applyBorder="1" applyAlignment="1">
      <alignment horizontal="center" vertical="center"/>
    </xf>
    <xf numFmtId="2" fontId="0" fillId="33" borderId="10" xfId="0" applyNumberFormat="1" applyFill="1" applyBorder="1" applyAlignment="1">
      <alignment horizontal="center"/>
    </xf>
    <xf numFmtId="2" fontId="2" fillId="33" borderId="10" xfId="0" applyNumberFormat="1" applyFont="1" applyFill="1" applyBorder="1" applyAlignment="1">
      <alignment horizontal="right" wrapText="1"/>
    </xf>
    <xf numFmtId="2" fontId="0" fillId="33" borderId="10" xfId="0" applyNumberFormat="1" applyFill="1" applyBorder="1" applyAlignment="1">
      <alignment horizontal="right" wrapText="1"/>
    </xf>
    <xf numFmtId="2" fontId="3" fillId="33" borderId="11" xfId="0" applyNumberFormat="1" applyFont="1" applyFill="1" applyBorder="1" applyAlignment="1">
      <alignment horizontal="center" wrapText="1"/>
    </xf>
    <xf numFmtId="2" fontId="3" fillId="33" borderId="13" xfId="0" applyNumberFormat="1" applyFont="1" applyFill="1" applyBorder="1" applyAlignment="1">
      <alignment horizontal="center" wrapText="1"/>
    </xf>
    <xf numFmtId="0" fontId="16" fillId="33" borderId="11" xfId="0" applyFont="1" applyFill="1" applyBorder="1" applyAlignment="1">
      <alignment horizontal="center" wrapText="1"/>
    </xf>
    <xf numFmtId="0" fontId="16" fillId="33" borderId="13" xfId="0" applyFont="1" applyFill="1" applyBorder="1" applyAlignment="1">
      <alignment horizontal="center" wrapText="1"/>
    </xf>
    <xf numFmtId="0" fontId="2" fillId="33" borderId="11" xfId="0" applyFont="1" applyFill="1" applyBorder="1" applyAlignment="1">
      <alignment horizontal="center" wrapText="1"/>
    </xf>
    <xf numFmtId="0" fontId="0" fillId="33" borderId="20" xfId="0" applyFill="1" applyBorder="1" applyAlignment="1">
      <alignment horizontal="center"/>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6" fillId="33" borderId="10" xfId="0" applyFont="1" applyFill="1" applyBorder="1" applyAlignment="1">
      <alignment horizontal="center" wrapText="1"/>
    </xf>
    <xf numFmtId="0" fontId="2" fillId="0" borderId="10" xfId="0" applyFont="1" applyBorder="1" applyAlignment="1">
      <alignment horizontal="right" wrapText="1"/>
    </xf>
    <xf numFmtId="0" fontId="0" fillId="0" borderId="10" xfId="0" applyBorder="1" applyAlignment="1">
      <alignment horizontal="right" wrapText="1"/>
    </xf>
    <xf numFmtId="0" fontId="2" fillId="33" borderId="11" xfId="0" applyFont="1" applyFill="1" applyBorder="1" applyAlignment="1">
      <alignment horizontal="left" wrapText="1"/>
    </xf>
    <xf numFmtId="0" fontId="14" fillId="33" borderId="13" xfId="0" applyFont="1" applyFill="1" applyBorder="1" applyAlignment="1">
      <alignment horizontal="left" wrapText="1"/>
    </xf>
    <xf numFmtId="0" fontId="4" fillId="33" borderId="14" xfId="0" applyFont="1" applyFill="1" applyBorder="1" applyAlignment="1">
      <alignment horizontal="left" wrapText="1"/>
    </xf>
    <xf numFmtId="0" fontId="4" fillId="33" borderId="12" xfId="0" applyFont="1" applyFill="1" applyBorder="1" applyAlignment="1">
      <alignment horizontal="left" wrapText="1"/>
    </xf>
    <xf numFmtId="0" fontId="21" fillId="33" borderId="11" xfId="0" applyFont="1" applyFill="1" applyBorder="1" applyAlignment="1">
      <alignment horizontal="right" wrapText="1"/>
    </xf>
    <xf numFmtId="0" fontId="0" fillId="33" borderId="17" xfId="0" applyFill="1" applyBorder="1" applyAlignment="1">
      <alignment horizontal="left" vertical="center"/>
    </xf>
    <xf numFmtId="0" fontId="0" fillId="0" borderId="17" xfId="0" applyFill="1" applyBorder="1" applyAlignment="1">
      <alignment horizontal="left" vertical="center"/>
    </xf>
    <xf numFmtId="0" fontId="67" fillId="0" borderId="0" xfId="0" applyFont="1" applyAlignment="1">
      <alignment horizontal="left" wrapText="1"/>
    </xf>
    <xf numFmtId="0" fontId="48" fillId="0" borderId="0" xfId="0" applyFont="1" applyAlignment="1">
      <alignment/>
    </xf>
    <xf numFmtId="0" fontId="48" fillId="33"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gadm@tomsk.gov.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1"/>
  <sheetViews>
    <sheetView tabSelected="1" view="pageBreakPreview" zoomScale="60" zoomScaleNormal="75" zoomScalePageLayoutView="0" workbookViewId="0" topLeftCell="A748">
      <selection activeCell="O10" sqref="O10"/>
    </sheetView>
  </sheetViews>
  <sheetFormatPr defaultColWidth="9.140625" defaultRowHeight="15"/>
  <cols>
    <col min="1" max="1" width="39.140625" style="0" customWidth="1"/>
    <col min="2" max="2" width="44.28125" style="0" customWidth="1"/>
    <col min="3" max="3" width="21.7109375" style="0" customWidth="1"/>
    <col min="4" max="4" width="92.8515625" style="8" customWidth="1"/>
    <col min="5" max="5" width="0.13671875" style="0" hidden="1" customWidth="1"/>
    <col min="6" max="6" width="9.140625" style="0" hidden="1" customWidth="1"/>
    <col min="7" max="7" width="22.7109375" style="0" hidden="1" customWidth="1"/>
    <col min="8" max="8" width="28.57421875" style="0" hidden="1" customWidth="1"/>
    <col min="9" max="12" width="9.140625" style="0" hidden="1" customWidth="1"/>
  </cols>
  <sheetData>
    <row r="1" spans="1:5" ht="18.75">
      <c r="A1" s="121" t="s">
        <v>43</v>
      </c>
      <c r="B1" s="122"/>
      <c r="C1" t="s">
        <v>543</v>
      </c>
      <c r="D1" s="7" t="s">
        <v>44</v>
      </c>
      <c r="E1" s="58"/>
    </row>
    <row r="2" spans="1:5" ht="20.25">
      <c r="A2" s="138" t="s">
        <v>716</v>
      </c>
      <c r="B2" s="139"/>
      <c r="C2" s="140"/>
      <c r="D2" s="26"/>
      <c r="E2" s="58"/>
    </row>
    <row r="3" spans="1:11" ht="18.75">
      <c r="A3" s="182"/>
      <c r="B3" s="183"/>
      <c r="C3" s="1"/>
      <c r="D3" s="26"/>
      <c r="E3" s="58"/>
      <c r="K3" s="226"/>
    </row>
    <row r="4" spans="1:11" ht="18.75">
      <c r="A4" s="180" t="s">
        <v>37</v>
      </c>
      <c r="B4" s="181"/>
      <c r="C4" s="1"/>
      <c r="D4" s="26" t="s">
        <v>637</v>
      </c>
      <c r="E4" s="58"/>
      <c r="K4" s="226"/>
    </row>
    <row r="5" spans="1:11" ht="18.75">
      <c r="A5" s="180" t="s">
        <v>38</v>
      </c>
      <c r="B5" s="181"/>
      <c r="C5" s="1"/>
      <c r="D5" s="26" t="s">
        <v>640</v>
      </c>
      <c r="E5" s="58"/>
      <c r="K5" s="226"/>
    </row>
    <row r="6" spans="1:11" ht="18.75">
      <c r="A6" s="180" t="s">
        <v>39</v>
      </c>
      <c r="B6" s="181"/>
      <c r="C6" s="1"/>
      <c r="D6" s="26">
        <v>636700</v>
      </c>
      <c r="E6" s="58"/>
      <c r="K6" s="226"/>
    </row>
    <row r="7" spans="1:11" ht="18.75">
      <c r="A7" s="180" t="s">
        <v>40</v>
      </c>
      <c r="B7" s="181"/>
      <c r="C7" s="1"/>
      <c r="D7" s="26">
        <v>838253</v>
      </c>
      <c r="E7" s="58"/>
      <c r="K7" s="226"/>
    </row>
    <row r="8" spans="1:11" ht="21" customHeight="1">
      <c r="A8" s="180" t="s">
        <v>42</v>
      </c>
      <c r="B8" s="181"/>
      <c r="C8" s="1"/>
      <c r="D8" s="26" t="s">
        <v>641</v>
      </c>
      <c r="E8" s="58"/>
      <c r="K8" s="226"/>
    </row>
    <row r="9" spans="1:11" ht="18.75">
      <c r="A9" s="180" t="s">
        <v>41</v>
      </c>
      <c r="B9" s="181"/>
      <c r="C9" s="1"/>
      <c r="D9" s="54" t="s">
        <v>638</v>
      </c>
      <c r="E9" s="58"/>
      <c r="K9" s="226"/>
    </row>
    <row r="10" spans="1:11" ht="325.5" customHeight="1">
      <c r="A10" s="178" t="s">
        <v>45</v>
      </c>
      <c r="B10" s="179"/>
      <c r="C10" s="1"/>
      <c r="D10" s="40" t="s">
        <v>665</v>
      </c>
      <c r="E10" s="58"/>
      <c r="K10" s="226"/>
    </row>
    <row r="11" spans="1:11" ht="15" customHeight="1">
      <c r="A11" s="180" t="s">
        <v>46</v>
      </c>
      <c r="B11" s="181"/>
      <c r="C11" s="1"/>
      <c r="D11" s="26"/>
      <c r="E11" s="58"/>
      <c r="K11" s="226"/>
    </row>
    <row r="12" spans="1:11" ht="18.75">
      <c r="A12" s="180" t="s">
        <v>47</v>
      </c>
      <c r="B12" s="181"/>
      <c r="C12" s="1"/>
      <c r="D12" s="26"/>
      <c r="E12" s="58"/>
      <c r="K12" s="226"/>
    </row>
    <row r="13" spans="1:11" ht="117" customHeight="1">
      <c r="A13" s="186" t="s">
        <v>48</v>
      </c>
      <c r="B13" s="187"/>
      <c r="C13" s="1"/>
      <c r="D13" s="55" t="s">
        <v>653</v>
      </c>
      <c r="E13" s="58"/>
      <c r="K13" s="226"/>
    </row>
    <row r="14" spans="1:11" ht="116.25" customHeight="1">
      <c r="A14" s="188" t="s">
        <v>49</v>
      </c>
      <c r="B14" s="189"/>
      <c r="C14" s="1"/>
      <c r="D14" s="56" t="s">
        <v>654</v>
      </c>
      <c r="E14" s="58"/>
      <c r="K14" s="226"/>
    </row>
    <row r="15" spans="1:11" s="25" customFormat="1" ht="18.75">
      <c r="A15" s="142" t="s">
        <v>50</v>
      </c>
      <c r="B15" s="190"/>
      <c r="C15" s="27"/>
      <c r="D15" s="26"/>
      <c r="E15" s="57" t="s">
        <v>658</v>
      </c>
      <c r="K15" s="227"/>
    </row>
    <row r="16" spans="1:11" s="25" customFormat="1" ht="18.75">
      <c r="A16" s="142" t="s">
        <v>51</v>
      </c>
      <c r="B16" s="190"/>
      <c r="C16" s="27"/>
      <c r="D16" s="50"/>
      <c r="E16" s="57" t="s">
        <v>713</v>
      </c>
      <c r="K16" s="227"/>
    </row>
    <row r="17" spans="1:11" ht="45">
      <c r="A17" s="191" t="s">
        <v>52</v>
      </c>
      <c r="B17" s="192"/>
      <c r="C17" s="21" t="s">
        <v>629</v>
      </c>
      <c r="D17" s="64">
        <v>19763</v>
      </c>
      <c r="E17" s="59"/>
      <c r="K17" s="226"/>
    </row>
    <row r="18" spans="1:11" ht="75">
      <c r="A18" s="184" t="s">
        <v>53</v>
      </c>
      <c r="B18" s="185"/>
      <c r="C18" s="21" t="s">
        <v>631</v>
      </c>
      <c r="D18" s="65" t="s">
        <v>683</v>
      </c>
      <c r="E18" s="224" t="s">
        <v>655</v>
      </c>
      <c r="K18" s="226"/>
    </row>
    <row r="19" spans="1:11" ht="30" customHeight="1">
      <c r="A19" s="184" t="s">
        <v>54</v>
      </c>
      <c r="B19" s="185"/>
      <c r="C19" s="22" t="s">
        <v>630</v>
      </c>
      <c r="D19" s="66">
        <v>4.5</v>
      </c>
      <c r="E19" s="224"/>
      <c r="G19" s="2"/>
      <c r="H19" s="3"/>
      <c r="K19" s="226"/>
    </row>
    <row r="20" spans="1:11" ht="18.75">
      <c r="A20" s="180" t="s">
        <v>55</v>
      </c>
      <c r="B20" s="181"/>
      <c r="C20" s="1"/>
      <c r="D20" s="67" t="s">
        <v>639</v>
      </c>
      <c r="E20" s="58"/>
      <c r="G20" s="2"/>
      <c r="H20" s="3"/>
      <c r="K20" s="226"/>
    </row>
    <row r="21" spans="1:11" ht="18.75">
      <c r="A21" s="135" t="s">
        <v>56</v>
      </c>
      <c r="B21" s="136"/>
      <c r="C21" s="11"/>
      <c r="D21" s="62"/>
      <c r="E21" s="224" t="s">
        <v>713</v>
      </c>
      <c r="G21" s="4"/>
      <c r="H21" s="3"/>
      <c r="K21" s="226"/>
    </row>
    <row r="22" spans="1:11" ht="29.25" customHeight="1">
      <c r="A22" s="159" t="s">
        <v>57</v>
      </c>
      <c r="B22" s="175"/>
      <c r="C22" s="11"/>
      <c r="D22" s="68" t="s">
        <v>642</v>
      </c>
      <c r="E22" s="224"/>
      <c r="G22" s="2"/>
      <c r="H22" s="3"/>
      <c r="K22" s="226"/>
    </row>
    <row r="23" spans="1:11" ht="79.5" customHeight="1">
      <c r="A23" s="159" t="s">
        <v>58</v>
      </c>
      <c r="B23" s="175"/>
      <c r="C23" s="11"/>
      <c r="D23" s="69" t="s">
        <v>643</v>
      </c>
      <c r="E23" s="224"/>
      <c r="K23" s="226"/>
    </row>
    <row r="24" spans="1:11" ht="18.75">
      <c r="A24" s="159" t="s">
        <v>59</v>
      </c>
      <c r="B24" s="175"/>
      <c r="C24" s="11" t="s">
        <v>644</v>
      </c>
      <c r="D24" s="70">
        <v>86900</v>
      </c>
      <c r="E24" s="224"/>
      <c r="K24" s="226"/>
    </row>
    <row r="25" spans="1:11" ht="18.75">
      <c r="A25" s="159" t="s">
        <v>60</v>
      </c>
      <c r="B25" s="175"/>
      <c r="C25" s="11"/>
      <c r="D25" s="70" t="s">
        <v>645</v>
      </c>
      <c r="E25" s="224"/>
      <c r="K25" s="226"/>
    </row>
    <row r="26" spans="1:11" ht="37.5">
      <c r="A26" s="159" t="s">
        <v>61</v>
      </c>
      <c r="B26" s="175"/>
      <c r="C26" s="11"/>
      <c r="D26" s="71" t="s">
        <v>646</v>
      </c>
      <c r="E26" s="224"/>
      <c r="K26" s="226"/>
    </row>
    <row r="27" spans="1:11" ht="27.75" customHeight="1">
      <c r="A27" s="156" t="s">
        <v>62</v>
      </c>
      <c r="B27" s="157"/>
      <c r="C27" s="11"/>
      <c r="D27" s="70"/>
      <c r="E27" s="224"/>
      <c r="K27" s="226"/>
    </row>
    <row r="28" spans="1:11" ht="15.75" customHeight="1">
      <c r="A28" s="176"/>
      <c r="B28" s="15" t="s">
        <v>63</v>
      </c>
      <c r="C28" s="11" t="s">
        <v>557</v>
      </c>
      <c r="D28" s="70">
        <v>457</v>
      </c>
      <c r="E28" s="224"/>
      <c r="K28" s="226"/>
    </row>
    <row r="29" spans="1:11" ht="18.75">
      <c r="A29" s="169"/>
      <c r="B29" s="15" t="s">
        <v>64</v>
      </c>
      <c r="C29" s="11" t="s">
        <v>557</v>
      </c>
      <c r="D29" s="70">
        <v>474</v>
      </c>
      <c r="E29" s="224"/>
      <c r="K29" s="226"/>
    </row>
    <row r="30" spans="1:11" ht="18.75">
      <c r="A30" s="170"/>
      <c r="B30" s="15" t="s">
        <v>65</v>
      </c>
      <c r="C30" s="11" t="s">
        <v>557</v>
      </c>
      <c r="D30" s="70" t="s">
        <v>652</v>
      </c>
      <c r="E30" s="224"/>
      <c r="K30" s="226"/>
    </row>
    <row r="31" spans="1:11" ht="18.75">
      <c r="A31" s="156" t="s">
        <v>66</v>
      </c>
      <c r="B31" s="157"/>
      <c r="C31" s="16"/>
      <c r="D31" s="62"/>
      <c r="E31" s="224"/>
      <c r="K31" s="226"/>
    </row>
    <row r="32" spans="1:11" ht="219" customHeight="1">
      <c r="A32" s="176"/>
      <c r="B32" s="17" t="s">
        <v>67</v>
      </c>
      <c r="C32" s="11"/>
      <c r="D32" s="72" t="s">
        <v>649</v>
      </c>
      <c r="E32" s="224"/>
      <c r="K32" s="226"/>
    </row>
    <row r="33" spans="1:11" ht="157.5" customHeight="1">
      <c r="A33" s="169"/>
      <c r="B33" s="17" t="s">
        <v>68</v>
      </c>
      <c r="C33" s="11"/>
      <c r="D33" s="72" t="s">
        <v>647</v>
      </c>
      <c r="E33" s="224"/>
      <c r="K33" s="226"/>
    </row>
    <row r="34" spans="1:11" ht="119.25" customHeight="1">
      <c r="A34" s="169"/>
      <c r="B34" s="17" t="s">
        <v>69</v>
      </c>
      <c r="C34" s="11"/>
      <c r="D34" s="72" t="s">
        <v>648</v>
      </c>
      <c r="E34" s="224"/>
      <c r="K34" s="226"/>
    </row>
    <row r="35" spans="1:11" ht="120" customHeight="1">
      <c r="A35" s="169"/>
      <c r="B35" s="17" t="s">
        <v>70</v>
      </c>
      <c r="C35" s="11"/>
      <c r="D35" s="73" t="s">
        <v>651</v>
      </c>
      <c r="E35" s="224"/>
      <c r="K35" s="226"/>
    </row>
    <row r="36" spans="1:11" ht="98.25" customHeight="1">
      <c r="A36" s="169"/>
      <c r="B36" s="17" t="s">
        <v>71</v>
      </c>
      <c r="C36" s="11"/>
      <c r="D36" s="72" t="s">
        <v>650</v>
      </c>
      <c r="E36" s="224"/>
      <c r="K36" s="226"/>
    </row>
    <row r="37" spans="1:11" ht="18.75">
      <c r="A37" s="170"/>
      <c r="B37" s="11"/>
      <c r="C37" s="11"/>
      <c r="D37" s="62"/>
      <c r="E37" s="224"/>
      <c r="K37" s="226"/>
    </row>
    <row r="38" spans="1:11" ht="20.25">
      <c r="A38" s="129" t="s">
        <v>72</v>
      </c>
      <c r="B38" s="130"/>
      <c r="C38" s="131"/>
      <c r="D38" s="62"/>
      <c r="E38" s="224" t="s">
        <v>658</v>
      </c>
      <c r="K38" s="226"/>
    </row>
    <row r="39" spans="1:11" ht="29.25" customHeight="1">
      <c r="A39" s="135" t="s">
        <v>73</v>
      </c>
      <c r="B39" s="136"/>
      <c r="C39" s="11"/>
      <c r="D39" s="74">
        <v>2041549</v>
      </c>
      <c r="E39" s="224"/>
      <c r="K39" s="226"/>
    </row>
    <row r="40" spans="1:11" ht="29.25" customHeight="1">
      <c r="A40" s="156" t="s">
        <v>544</v>
      </c>
      <c r="B40" s="157"/>
      <c r="C40" s="13" t="s">
        <v>545</v>
      </c>
      <c r="D40" s="67">
        <v>4.2</v>
      </c>
      <c r="E40" s="224"/>
      <c r="F40" s="9"/>
      <c r="G40" s="9"/>
      <c r="K40" s="226"/>
    </row>
    <row r="41" spans="1:11" ht="15.75" customHeight="1">
      <c r="A41" s="156" t="s">
        <v>546</v>
      </c>
      <c r="B41" s="157"/>
      <c r="C41" s="13" t="s">
        <v>545</v>
      </c>
      <c r="D41" s="67">
        <v>84.5</v>
      </c>
      <c r="E41" s="224"/>
      <c r="F41" s="10"/>
      <c r="G41" s="10"/>
      <c r="K41" s="226"/>
    </row>
    <row r="42" spans="1:11" ht="15.75" customHeight="1">
      <c r="A42" s="156" t="s">
        <v>547</v>
      </c>
      <c r="B42" s="157"/>
      <c r="C42" s="13" t="s">
        <v>545</v>
      </c>
      <c r="D42" s="67">
        <v>11.2</v>
      </c>
      <c r="E42" s="224"/>
      <c r="F42" s="10"/>
      <c r="G42" s="10"/>
      <c r="K42" s="226"/>
    </row>
    <row r="43" spans="1:11" ht="18.75">
      <c r="A43" s="135" t="s">
        <v>74</v>
      </c>
      <c r="B43" s="136"/>
      <c r="C43" s="11"/>
      <c r="D43" s="75">
        <f>SUM(D44+D50+D54)</f>
        <v>1288404.1</v>
      </c>
      <c r="E43" s="224"/>
      <c r="K43" s="226"/>
    </row>
    <row r="44" spans="1:11" ht="18.75">
      <c r="A44" s="166" t="s">
        <v>548</v>
      </c>
      <c r="B44" s="167"/>
      <c r="C44" s="11" t="s">
        <v>11</v>
      </c>
      <c r="D44" s="76">
        <v>244177.2</v>
      </c>
      <c r="E44" s="224"/>
      <c r="K44" s="226"/>
    </row>
    <row r="45" spans="1:11" ht="18.75">
      <c r="A45" s="168"/>
      <c r="B45" s="14" t="s">
        <v>75</v>
      </c>
      <c r="C45" s="11" t="s">
        <v>11</v>
      </c>
      <c r="D45" s="76">
        <v>204616.8</v>
      </c>
      <c r="E45" s="224"/>
      <c r="K45" s="226"/>
    </row>
    <row r="46" spans="1:11" ht="18.75">
      <c r="A46" s="169"/>
      <c r="B46" s="14" t="s">
        <v>76</v>
      </c>
      <c r="C46" s="11" t="s">
        <v>11</v>
      </c>
      <c r="D46" s="76">
        <v>18805.6</v>
      </c>
      <c r="E46" s="224"/>
      <c r="K46" s="226"/>
    </row>
    <row r="47" spans="1:11" ht="18.75">
      <c r="A47" s="169"/>
      <c r="B47" s="14" t="s">
        <v>77</v>
      </c>
      <c r="C47" s="11" t="s">
        <v>11</v>
      </c>
      <c r="D47" s="76">
        <v>1913.6</v>
      </c>
      <c r="E47" s="224"/>
      <c r="K47" s="226"/>
    </row>
    <row r="48" spans="1:11" ht="18.75">
      <c r="A48" s="169"/>
      <c r="B48" s="14" t="s">
        <v>78</v>
      </c>
      <c r="C48" s="11" t="s">
        <v>11</v>
      </c>
      <c r="D48" s="76">
        <v>2250.1</v>
      </c>
      <c r="E48" s="224"/>
      <c r="K48" s="226"/>
    </row>
    <row r="49" spans="1:11" ht="18.75">
      <c r="A49" s="170"/>
      <c r="B49" s="14" t="s">
        <v>79</v>
      </c>
      <c r="C49" s="11" t="s">
        <v>11</v>
      </c>
      <c r="D49" s="76">
        <v>1808.2</v>
      </c>
      <c r="E49" s="224"/>
      <c r="K49" s="226"/>
    </row>
    <row r="50" spans="1:11" ht="15.75" customHeight="1">
      <c r="A50" s="166" t="s">
        <v>549</v>
      </c>
      <c r="B50" s="167"/>
      <c r="C50" s="11" t="s">
        <v>11</v>
      </c>
      <c r="D50" s="76">
        <f>SUM(D51:D53)</f>
        <v>217562.09999999998</v>
      </c>
      <c r="E50" s="224"/>
      <c r="K50" s="226"/>
    </row>
    <row r="51" spans="1:11" ht="18.75">
      <c r="A51" s="171"/>
      <c r="B51" s="14" t="s">
        <v>80</v>
      </c>
      <c r="C51" s="11" t="s">
        <v>11</v>
      </c>
      <c r="D51" s="76">
        <v>45177.3</v>
      </c>
      <c r="E51" s="224"/>
      <c r="K51" s="226"/>
    </row>
    <row r="52" spans="1:11" ht="32.25">
      <c r="A52" s="172"/>
      <c r="B52" s="14" t="s">
        <v>81</v>
      </c>
      <c r="C52" s="11" t="s">
        <v>11</v>
      </c>
      <c r="D52" s="76">
        <v>9307</v>
      </c>
      <c r="E52" s="224"/>
      <c r="K52" s="226"/>
    </row>
    <row r="53" spans="1:11" ht="18.75">
      <c r="A53" s="173"/>
      <c r="B53" s="14" t="s">
        <v>82</v>
      </c>
      <c r="C53" s="11" t="s">
        <v>11</v>
      </c>
      <c r="D53" s="76">
        <v>163077.8</v>
      </c>
      <c r="E53" s="224"/>
      <c r="K53" s="226"/>
    </row>
    <row r="54" spans="1:11" ht="18.75">
      <c r="A54" s="154" t="s">
        <v>550</v>
      </c>
      <c r="B54" s="154"/>
      <c r="C54" s="11" t="s">
        <v>11</v>
      </c>
      <c r="D54" s="76">
        <v>826664.8</v>
      </c>
      <c r="E54" s="224"/>
      <c r="K54" s="226"/>
    </row>
    <row r="55" spans="1:11" ht="18.75">
      <c r="A55" s="116" t="s">
        <v>551</v>
      </c>
      <c r="B55" s="116"/>
      <c r="C55" s="11" t="s">
        <v>11</v>
      </c>
      <c r="D55" s="76">
        <v>1310806.7</v>
      </c>
      <c r="E55" s="224"/>
      <c r="K55" s="226"/>
    </row>
    <row r="56" spans="1:11" ht="18.75">
      <c r="A56" s="154" t="s">
        <v>83</v>
      </c>
      <c r="B56" s="154"/>
      <c r="C56" s="11"/>
      <c r="D56" s="76"/>
      <c r="E56" s="224"/>
      <c r="K56" s="226"/>
    </row>
    <row r="57" spans="1:11" ht="18.75">
      <c r="A57" s="163"/>
      <c r="B57" s="14" t="s">
        <v>84</v>
      </c>
      <c r="C57" s="11" t="s">
        <v>11</v>
      </c>
      <c r="D57" s="76">
        <v>139207.9</v>
      </c>
      <c r="E57" s="224"/>
      <c r="K57" s="226"/>
    </row>
    <row r="58" spans="1:11" ht="18.75">
      <c r="A58" s="165"/>
      <c r="B58" s="14" t="s">
        <v>85</v>
      </c>
      <c r="C58" s="11" t="s">
        <v>11</v>
      </c>
      <c r="D58" s="76">
        <v>1621.2</v>
      </c>
      <c r="E58" s="224"/>
      <c r="K58" s="226"/>
    </row>
    <row r="59" spans="1:11" ht="32.25">
      <c r="A59" s="165"/>
      <c r="B59" s="14" t="s">
        <v>86</v>
      </c>
      <c r="C59" s="11" t="s">
        <v>11</v>
      </c>
      <c r="D59" s="76">
        <v>1396.1</v>
      </c>
      <c r="E59" s="224"/>
      <c r="K59" s="226"/>
    </row>
    <row r="60" spans="1:11" ht="18.75">
      <c r="A60" s="165"/>
      <c r="B60" s="14" t="s">
        <v>87</v>
      </c>
      <c r="C60" s="11" t="s">
        <v>11</v>
      </c>
      <c r="D60" s="76">
        <v>84593</v>
      </c>
      <c r="E60" s="224"/>
      <c r="K60" s="226"/>
    </row>
    <row r="61" spans="1:11" ht="18.75">
      <c r="A61" s="165"/>
      <c r="B61" s="14" t="s">
        <v>88</v>
      </c>
      <c r="C61" s="11" t="s">
        <v>11</v>
      </c>
      <c r="D61" s="76">
        <v>156849.4</v>
      </c>
      <c r="E61" s="224"/>
      <c r="K61" s="226"/>
    </row>
    <row r="62" spans="1:11" ht="18.75">
      <c r="A62" s="165"/>
      <c r="B62" s="14" t="s">
        <v>89</v>
      </c>
      <c r="C62" s="11" t="s">
        <v>11</v>
      </c>
      <c r="D62" s="76">
        <v>320.4</v>
      </c>
      <c r="E62" s="224"/>
      <c r="K62" s="226"/>
    </row>
    <row r="63" spans="1:11" ht="18.75">
      <c r="A63" s="165"/>
      <c r="B63" s="14" t="s">
        <v>90</v>
      </c>
      <c r="C63" s="11" t="s">
        <v>11</v>
      </c>
      <c r="D63" s="76">
        <v>773996</v>
      </c>
      <c r="E63" s="224"/>
      <c r="K63" s="226"/>
    </row>
    <row r="64" spans="1:11" ht="18.75">
      <c r="A64" s="165"/>
      <c r="B64" s="14" t="s">
        <v>91</v>
      </c>
      <c r="C64" s="11" t="s">
        <v>11</v>
      </c>
      <c r="D64" s="76">
        <v>84504.6</v>
      </c>
      <c r="E64" s="224"/>
      <c r="K64" s="226"/>
    </row>
    <row r="65" spans="1:11" ht="18.75">
      <c r="A65" s="165"/>
      <c r="B65" s="14" t="s">
        <v>92</v>
      </c>
      <c r="C65" s="11" t="s">
        <v>11</v>
      </c>
      <c r="D65" s="76">
        <v>17850.9</v>
      </c>
      <c r="E65" s="224"/>
      <c r="K65" s="226"/>
    </row>
    <row r="66" spans="1:11" ht="18.75">
      <c r="A66" s="164"/>
      <c r="B66" s="14" t="s">
        <v>93</v>
      </c>
      <c r="C66" s="11" t="s">
        <v>11</v>
      </c>
      <c r="D66" s="76">
        <v>44570.9</v>
      </c>
      <c r="E66" s="224"/>
      <c r="K66" s="226"/>
    </row>
    <row r="67" spans="1:11" ht="18.75">
      <c r="A67" s="116" t="s">
        <v>552</v>
      </c>
      <c r="B67" s="116"/>
      <c r="C67" s="11" t="s">
        <v>11</v>
      </c>
      <c r="D67" s="76">
        <f>SUM(D43-D55)</f>
        <v>-22402.59999999986</v>
      </c>
      <c r="E67" s="224"/>
      <c r="K67" s="226"/>
    </row>
    <row r="68" spans="1:11" ht="18.75">
      <c r="A68" s="116" t="s">
        <v>553</v>
      </c>
      <c r="B68" s="116"/>
      <c r="C68" s="11" t="s">
        <v>12</v>
      </c>
      <c r="D68" s="76">
        <f>D43/D17*1000</f>
        <v>65192.738956636145</v>
      </c>
      <c r="E68" s="224"/>
      <c r="K68" s="226"/>
    </row>
    <row r="69" spans="1:11" ht="20.25">
      <c r="A69" s="129" t="s">
        <v>94</v>
      </c>
      <c r="B69" s="130"/>
      <c r="C69" s="131"/>
      <c r="D69" s="62"/>
      <c r="E69" s="224" t="s">
        <v>655</v>
      </c>
      <c r="K69" s="226"/>
    </row>
    <row r="70" spans="1:11" ht="83.25" customHeight="1">
      <c r="A70" s="191" t="s">
        <v>95</v>
      </c>
      <c r="B70" s="192"/>
      <c r="C70" s="11"/>
      <c r="D70" s="77" t="s">
        <v>684</v>
      </c>
      <c r="E70" s="224"/>
      <c r="K70" s="226"/>
    </row>
    <row r="71" spans="1:11" ht="18.75">
      <c r="A71" s="166" t="s">
        <v>96</v>
      </c>
      <c r="B71" s="167"/>
      <c r="C71" s="11" t="s">
        <v>11</v>
      </c>
      <c r="D71" s="78">
        <v>332812.9</v>
      </c>
      <c r="E71" s="224"/>
      <c r="K71" s="226"/>
    </row>
    <row r="72" spans="1:11" ht="18.75">
      <c r="A72" s="166" t="s">
        <v>97</v>
      </c>
      <c r="B72" s="167"/>
      <c r="C72" s="11" t="s">
        <v>596</v>
      </c>
      <c r="D72" s="67" t="s">
        <v>685</v>
      </c>
      <c r="E72" s="224"/>
      <c r="K72" s="226"/>
    </row>
    <row r="73" spans="1:11" ht="15.75">
      <c r="A73" s="116" t="s">
        <v>98</v>
      </c>
      <c r="B73" s="116"/>
      <c r="C73" s="11"/>
      <c r="D73" s="79"/>
      <c r="E73" s="224"/>
      <c r="K73" s="226"/>
    </row>
    <row r="74" spans="1:11" ht="15.75">
      <c r="A74" s="154" t="s">
        <v>99</v>
      </c>
      <c r="B74" s="154"/>
      <c r="C74" s="11"/>
      <c r="D74" s="79"/>
      <c r="E74" s="224"/>
      <c r="K74" s="226"/>
    </row>
    <row r="75" spans="1:11" ht="45.75" customHeight="1">
      <c r="A75" s="163"/>
      <c r="B75" s="23" t="s">
        <v>102</v>
      </c>
      <c r="C75" s="11"/>
      <c r="D75" s="80" t="s">
        <v>686</v>
      </c>
      <c r="E75" s="224"/>
      <c r="K75" s="226"/>
    </row>
    <row r="76" spans="1:11" ht="18.75">
      <c r="A76" s="165"/>
      <c r="B76" s="14" t="s">
        <v>101</v>
      </c>
      <c r="C76" s="11" t="s">
        <v>10</v>
      </c>
      <c r="D76" s="81">
        <v>4</v>
      </c>
      <c r="E76" s="224"/>
      <c r="K76" s="226"/>
    </row>
    <row r="77" spans="1:11" ht="63.75">
      <c r="A77" s="165"/>
      <c r="B77" s="14" t="s">
        <v>103</v>
      </c>
      <c r="C77" s="24" t="s">
        <v>11</v>
      </c>
      <c r="D77" s="78">
        <v>6650.7</v>
      </c>
      <c r="E77" s="224"/>
      <c r="K77" s="226"/>
    </row>
    <row r="78" spans="1:11" ht="79.5">
      <c r="A78" s="165"/>
      <c r="B78" s="14" t="s">
        <v>104</v>
      </c>
      <c r="C78" s="24" t="s">
        <v>11</v>
      </c>
      <c r="D78" s="82"/>
      <c r="E78" s="224"/>
      <c r="K78" s="226"/>
    </row>
    <row r="79" spans="1:11" ht="48">
      <c r="A79" s="165"/>
      <c r="B79" s="14" t="s">
        <v>100</v>
      </c>
      <c r="C79" s="24" t="s">
        <v>561</v>
      </c>
      <c r="D79" s="83">
        <v>0.5</v>
      </c>
      <c r="E79" s="224"/>
      <c r="K79" s="226"/>
    </row>
    <row r="80" spans="1:11" ht="48">
      <c r="A80" s="164"/>
      <c r="B80" s="14" t="s">
        <v>105</v>
      </c>
      <c r="C80" s="24" t="s">
        <v>561</v>
      </c>
      <c r="D80" s="84"/>
      <c r="E80" s="224"/>
      <c r="K80" s="226"/>
    </row>
    <row r="81" spans="1:11" ht="18.75">
      <c r="A81" s="154" t="s">
        <v>106</v>
      </c>
      <c r="B81" s="154"/>
      <c r="C81" s="11"/>
      <c r="D81" s="62"/>
      <c r="E81" s="224"/>
      <c r="K81" s="226"/>
    </row>
    <row r="82" spans="1:11" ht="332.25" customHeight="1">
      <c r="A82" s="11"/>
      <c r="B82" s="23" t="s">
        <v>102</v>
      </c>
      <c r="C82" s="11"/>
      <c r="D82" s="85" t="s">
        <v>687</v>
      </c>
      <c r="E82" s="224"/>
      <c r="K82" s="226"/>
    </row>
    <row r="83" spans="1:11" ht="15.75">
      <c r="A83" s="11"/>
      <c r="B83" s="14" t="s">
        <v>101</v>
      </c>
      <c r="C83" s="11" t="s">
        <v>10</v>
      </c>
      <c r="D83" s="86">
        <v>13</v>
      </c>
      <c r="E83" s="224"/>
      <c r="K83" s="226"/>
    </row>
    <row r="84" spans="1:11" ht="63.75">
      <c r="A84" s="11"/>
      <c r="B84" s="14" t="s">
        <v>103</v>
      </c>
      <c r="C84" s="24" t="s">
        <v>11</v>
      </c>
      <c r="D84" s="78">
        <v>707204.7</v>
      </c>
      <c r="E84" s="224"/>
      <c r="K84" s="226"/>
    </row>
    <row r="85" spans="1:11" ht="79.5">
      <c r="A85" s="11"/>
      <c r="B85" s="14" t="s">
        <v>104</v>
      </c>
      <c r="C85" s="24" t="s">
        <v>11</v>
      </c>
      <c r="D85" s="78"/>
      <c r="E85" s="224"/>
      <c r="K85" s="226"/>
    </row>
    <row r="86" spans="1:11" ht="48">
      <c r="A86" s="11"/>
      <c r="B86" s="14" t="s">
        <v>100</v>
      </c>
      <c r="C86" s="24" t="s">
        <v>561</v>
      </c>
      <c r="D86" s="87">
        <v>55.9</v>
      </c>
      <c r="E86" s="224"/>
      <c r="K86" s="226"/>
    </row>
    <row r="87" spans="1:11" ht="48">
      <c r="A87" s="11"/>
      <c r="B87" s="14" t="s">
        <v>105</v>
      </c>
      <c r="C87" s="24" t="s">
        <v>561</v>
      </c>
      <c r="D87" s="62"/>
      <c r="E87" s="224"/>
      <c r="K87" s="226"/>
    </row>
    <row r="88" spans="1:11" ht="18.75">
      <c r="A88" s="154" t="s">
        <v>107</v>
      </c>
      <c r="B88" s="154"/>
      <c r="C88" s="11"/>
      <c r="D88" s="62"/>
      <c r="E88" s="224"/>
      <c r="K88" s="226"/>
    </row>
    <row r="89" spans="1:11" ht="339" customHeight="1">
      <c r="A89" s="163"/>
      <c r="B89" s="23" t="s">
        <v>102</v>
      </c>
      <c r="C89" s="11"/>
      <c r="D89" s="85" t="s">
        <v>688</v>
      </c>
      <c r="E89" s="224"/>
      <c r="K89" s="226"/>
    </row>
    <row r="90" spans="1:11" ht="18.75">
      <c r="A90" s="165"/>
      <c r="B90" s="14" t="s">
        <v>101</v>
      </c>
      <c r="C90" s="11" t="s">
        <v>10</v>
      </c>
      <c r="D90" s="81">
        <v>15</v>
      </c>
      <c r="E90" s="224"/>
      <c r="K90" s="226"/>
    </row>
    <row r="91" spans="1:11" ht="63">
      <c r="A91" s="165"/>
      <c r="B91" s="14" t="s">
        <v>103</v>
      </c>
      <c r="C91" s="24" t="s">
        <v>11</v>
      </c>
      <c r="D91" s="88"/>
      <c r="E91" s="224"/>
      <c r="K91" s="226"/>
    </row>
    <row r="92" spans="1:11" ht="79.5">
      <c r="A92" s="165"/>
      <c r="B92" s="14" t="s">
        <v>104</v>
      </c>
      <c r="C92" s="24" t="s">
        <v>11</v>
      </c>
      <c r="D92" s="78">
        <v>77283.8</v>
      </c>
      <c r="E92" s="224"/>
      <c r="K92" s="226"/>
    </row>
    <row r="93" spans="1:11" ht="47.25">
      <c r="A93" s="165"/>
      <c r="B93" s="14" t="s">
        <v>100</v>
      </c>
      <c r="C93" s="24" t="s">
        <v>561</v>
      </c>
      <c r="D93" s="88"/>
      <c r="E93" s="224"/>
      <c r="K93" s="226"/>
    </row>
    <row r="94" spans="1:11" ht="48">
      <c r="A94" s="164"/>
      <c r="B94" s="14" t="s">
        <v>105</v>
      </c>
      <c r="C94" s="24" t="s">
        <v>561</v>
      </c>
      <c r="D94" s="62">
        <v>6.1</v>
      </c>
      <c r="E94" s="224"/>
      <c r="K94" s="226"/>
    </row>
    <row r="95" spans="1:11" ht="123" customHeight="1">
      <c r="A95" s="193" t="s">
        <v>108</v>
      </c>
      <c r="B95" s="194"/>
      <c r="C95" s="11"/>
      <c r="D95" s="89" t="s">
        <v>636</v>
      </c>
      <c r="E95" s="224"/>
      <c r="G95" s="6"/>
      <c r="K95" s="226"/>
    </row>
    <row r="96" spans="1:11" ht="18.75">
      <c r="A96" s="174" t="s">
        <v>109</v>
      </c>
      <c r="B96" s="174"/>
      <c r="C96" s="11" t="s">
        <v>11</v>
      </c>
      <c r="D96" s="90">
        <v>14835538</v>
      </c>
      <c r="E96" s="224"/>
      <c r="K96" s="226"/>
    </row>
    <row r="97" spans="1:11" ht="20.25">
      <c r="A97" s="138" t="s">
        <v>110</v>
      </c>
      <c r="B97" s="139"/>
      <c r="C97" s="140"/>
      <c r="D97" s="62"/>
      <c r="E97" s="58"/>
      <c r="K97" s="226"/>
    </row>
    <row r="98" spans="1:11" ht="18.75">
      <c r="A98" s="174" t="s">
        <v>111</v>
      </c>
      <c r="B98" s="174"/>
      <c r="C98" s="11"/>
      <c r="D98" s="91"/>
      <c r="E98" s="224" t="s">
        <v>693</v>
      </c>
      <c r="K98" s="226"/>
    </row>
    <row r="99" spans="1:11" ht="62.25" customHeight="1">
      <c r="A99" s="163"/>
      <c r="B99" s="14" t="s">
        <v>113</v>
      </c>
      <c r="C99" s="11" t="s">
        <v>597</v>
      </c>
      <c r="D99" s="72" t="s">
        <v>682</v>
      </c>
      <c r="E99" s="224"/>
      <c r="K99" s="226"/>
    </row>
    <row r="100" spans="1:11" ht="18.75">
      <c r="A100" s="165"/>
      <c r="B100" s="14" t="s">
        <v>114</v>
      </c>
      <c r="C100" s="11" t="s">
        <v>597</v>
      </c>
      <c r="D100" s="72" t="s">
        <v>667</v>
      </c>
      <c r="E100" s="224"/>
      <c r="K100" s="226"/>
    </row>
    <row r="101" spans="1:11" ht="61.5" customHeight="1">
      <c r="A101" s="164"/>
      <c r="B101" s="14" t="s">
        <v>112</v>
      </c>
      <c r="C101" s="11" t="s">
        <v>597</v>
      </c>
      <c r="D101" s="72" t="s">
        <v>711</v>
      </c>
      <c r="E101" s="224"/>
      <c r="K101" s="226"/>
    </row>
    <row r="102" spans="1:11" ht="18.75">
      <c r="A102" s="174" t="s">
        <v>115</v>
      </c>
      <c r="B102" s="174"/>
      <c r="C102" s="11"/>
      <c r="D102" s="91"/>
      <c r="E102" s="224" t="s">
        <v>659</v>
      </c>
      <c r="K102" s="226"/>
    </row>
    <row r="103" spans="1:11" ht="18.75">
      <c r="A103" s="163"/>
      <c r="B103" s="14" t="s">
        <v>116</v>
      </c>
      <c r="C103" s="11" t="s">
        <v>597</v>
      </c>
      <c r="D103" s="70" t="s">
        <v>694</v>
      </c>
      <c r="E103" s="224"/>
      <c r="K103" s="226"/>
    </row>
    <row r="104" spans="1:11" ht="18.75">
      <c r="A104" s="165"/>
      <c r="B104" s="14" t="s">
        <v>117</v>
      </c>
      <c r="C104" s="11" t="s">
        <v>597</v>
      </c>
      <c r="D104" s="70" t="s">
        <v>695</v>
      </c>
      <c r="E104" s="224"/>
      <c r="K104" s="226"/>
    </row>
    <row r="105" spans="1:11" ht="18.75">
      <c r="A105" s="165"/>
      <c r="B105" s="14" t="s">
        <v>120</v>
      </c>
      <c r="C105" s="11" t="s">
        <v>597</v>
      </c>
      <c r="D105" s="70" t="s">
        <v>696</v>
      </c>
      <c r="E105" s="224"/>
      <c r="K105" s="226"/>
    </row>
    <row r="106" spans="1:11" ht="18.75">
      <c r="A106" s="165"/>
      <c r="B106" s="14" t="s">
        <v>118</v>
      </c>
      <c r="C106" s="11" t="s">
        <v>597</v>
      </c>
      <c r="D106" s="70" t="s">
        <v>697</v>
      </c>
      <c r="E106" s="224"/>
      <c r="K106" s="226"/>
    </row>
    <row r="107" spans="1:11" ht="21" customHeight="1">
      <c r="A107" s="164"/>
      <c r="B107" s="14" t="s">
        <v>119</v>
      </c>
      <c r="C107" s="11" t="s">
        <v>597</v>
      </c>
      <c r="D107" s="68" t="s">
        <v>698</v>
      </c>
      <c r="E107" s="224"/>
      <c r="K107" s="226"/>
    </row>
    <row r="108" spans="1:11" ht="18.75">
      <c r="A108" s="174" t="s">
        <v>121</v>
      </c>
      <c r="B108" s="174"/>
      <c r="C108" s="41"/>
      <c r="D108" s="62"/>
      <c r="E108" s="224" t="s">
        <v>656</v>
      </c>
      <c r="K108" s="226"/>
    </row>
    <row r="109" spans="1:11" ht="20.25">
      <c r="A109" s="129" t="s">
        <v>121</v>
      </c>
      <c r="B109" s="130"/>
      <c r="C109" s="131"/>
      <c r="D109" s="62"/>
      <c r="E109" s="224"/>
      <c r="K109" s="226"/>
    </row>
    <row r="110" spans="1:11" ht="33.75" customHeight="1">
      <c r="A110" s="116" t="s">
        <v>122</v>
      </c>
      <c r="B110" s="135"/>
      <c r="C110" s="11"/>
      <c r="D110" s="62"/>
      <c r="E110" s="224"/>
      <c r="K110" s="226"/>
    </row>
    <row r="111" spans="1:11" ht="18.75">
      <c r="A111" s="156" t="s">
        <v>123</v>
      </c>
      <c r="B111" s="157"/>
      <c r="C111" s="11" t="s">
        <v>10</v>
      </c>
      <c r="D111" s="67" t="s">
        <v>690</v>
      </c>
      <c r="E111" s="224"/>
      <c r="K111" s="226"/>
    </row>
    <row r="112" spans="1:11" ht="18.75">
      <c r="A112" s="156" t="s">
        <v>124</v>
      </c>
      <c r="B112" s="157"/>
      <c r="C112" s="11" t="s">
        <v>10</v>
      </c>
      <c r="D112" s="67" t="s">
        <v>690</v>
      </c>
      <c r="E112" s="224"/>
      <c r="K112" s="226"/>
    </row>
    <row r="113" spans="1:11" ht="18.75">
      <c r="A113" s="116" t="s">
        <v>125</v>
      </c>
      <c r="B113" s="135"/>
      <c r="C113" s="11" t="s">
        <v>13</v>
      </c>
      <c r="D113" s="67" t="s">
        <v>690</v>
      </c>
      <c r="E113" s="224"/>
      <c r="K113" s="226"/>
    </row>
    <row r="114" spans="1:11" ht="18.75">
      <c r="A114" s="156" t="s">
        <v>126</v>
      </c>
      <c r="B114" s="157"/>
      <c r="C114" s="11" t="s">
        <v>13</v>
      </c>
      <c r="D114" s="67" t="s">
        <v>690</v>
      </c>
      <c r="E114" s="224"/>
      <c r="K114" s="226"/>
    </row>
    <row r="115" spans="1:11" ht="18.75">
      <c r="A115" s="154" t="s">
        <v>127</v>
      </c>
      <c r="B115" s="154"/>
      <c r="C115" s="11" t="s">
        <v>13</v>
      </c>
      <c r="D115" s="67" t="s">
        <v>690</v>
      </c>
      <c r="E115" s="224"/>
      <c r="K115" s="226"/>
    </row>
    <row r="116" spans="1:11" ht="18.75">
      <c r="A116" s="154" t="s">
        <v>128</v>
      </c>
      <c r="B116" s="154"/>
      <c r="C116" s="11" t="s">
        <v>13</v>
      </c>
      <c r="D116" s="67" t="s">
        <v>690</v>
      </c>
      <c r="E116" s="224"/>
      <c r="K116" s="226"/>
    </row>
    <row r="117" spans="1:11" ht="18.75">
      <c r="A117" s="116" t="s">
        <v>129</v>
      </c>
      <c r="B117" s="116"/>
      <c r="C117" s="11"/>
      <c r="D117" s="67" t="s">
        <v>690</v>
      </c>
      <c r="E117" s="224"/>
      <c r="K117" s="226"/>
    </row>
    <row r="118" spans="1:11" ht="18.75">
      <c r="A118" s="116" t="s">
        <v>130</v>
      </c>
      <c r="B118" s="116"/>
      <c r="C118" s="11" t="s">
        <v>13</v>
      </c>
      <c r="D118" s="67" t="s">
        <v>690</v>
      </c>
      <c r="E118" s="224"/>
      <c r="K118" s="226"/>
    </row>
    <row r="119" spans="1:11" ht="33" customHeight="1">
      <c r="A119" s="116" t="s">
        <v>131</v>
      </c>
      <c r="B119" s="116"/>
      <c r="C119" s="11" t="s">
        <v>10</v>
      </c>
      <c r="D119" s="67" t="s">
        <v>690</v>
      </c>
      <c r="E119" s="224"/>
      <c r="K119" s="226"/>
    </row>
    <row r="120" spans="1:11" ht="30" customHeight="1">
      <c r="A120" s="156" t="s">
        <v>132</v>
      </c>
      <c r="B120" s="157"/>
      <c r="C120" s="11" t="s">
        <v>10</v>
      </c>
      <c r="D120" s="67" t="s">
        <v>690</v>
      </c>
      <c r="E120" s="224"/>
      <c r="K120" s="226"/>
    </row>
    <row r="121" spans="1:11" ht="18.75">
      <c r="A121" s="116" t="s">
        <v>133</v>
      </c>
      <c r="B121" s="116"/>
      <c r="C121" s="11" t="s">
        <v>13</v>
      </c>
      <c r="D121" s="67" t="s">
        <v>690</v>
      </c>
      <c r="E121" s="224"/>
      <c r="K121" s="226"/>
    </row>
    <row r="122" spans="1:11" ht="19.5">
      <c r="A122" s="156" t="s">
        <v>135</v>
      </c>
      <c r="B122" s="158"/>
      <c r="C122" s="11" t="s">
        <v>13</v>
      </c>
      <c r="D122" s="67" t="s">
        <v>690</v>
      </c>
      <c r="E122" s="224"/>
      <c r="K122" s="226"/>
    </row>
    <row r="123" spans="1:11" ht="18.75">
      <c r="A123" s="156" t="s">
        <v>134</v>
      </c>
      <c r="B123" s="157"/>
      <c r="C123" s="11" t="s">
        <v>13</v>
      </c>
      <c r="D123" s="67" t="s">
        <v>690</v>
      </c>
      <c r="E123" s="224"/>
      <c r="K123" s="226"/>
    </row>
    <row r="124" spans="1:11" ht="18.75">
      <c r="A124" s="116" t="s">
        <v>136</v>
      </c>
      <c r="B124" s="116"/>
      <c r="C124" s="11" t="s">
        <v>10</v>
      </c>
      <c r="D124" s="67" t="s">
        <v>690</v>
      </c>
      <c r="E124" s="224"/>
      <c r="K124" s="226"/>
    </row>
    <row r="125" spans="1:11" ht="18.75">
      <c r="A125" s="156" t="s">
        <v>137</v>
      </c>
      <c r="B125" s="158"/>
      <c r="C125" s="11" t="s">
        <v>10</v>
      </c>
      <c r="D125" s="62">
        <v>11</v>
      </c>
      <c r="E125" s="224"/>
      <c r="K125" s="226"/>
    </row>
    <row r="126" spans="1:11" ht="18.75">
      <c r="A126" s="156" t="s">
        <v>138</v>
      </c>
      <c r="B126" s="158"/>
      <c r="C126" s="11"/>
      <c r="D126" s="62">
        <v>10880</v>
      </c>
      <c r="E126" s="224"/>
      <c r="K126" s="226"/>
    </row>
    <row r="127" spans="1:11" ht="30" customHeight="1">
      <c r="A127" s="116" t="s">
        <v>139</v>
      </c>
      <c r="B127" s="116"/>
      <c r="C127" s="11" t="s">
        <v>14</v>
      </c>
      <c r="D127" s="62">
        <v>149741267.51</v>
      </c>
      <c r="E127" s="224"/>
      <c r="K127" s="226"/>
    </row>
    <row r="128" spans="1:11" ht="35.25" customHeight="1">
      <c r="A128" s="116" t="s">
        <v>140</v>
      </c>
      <c r="B128" s="116"/>
      <c r="C128" s="11"/>
      <c r="D128" s="62"/>
      <c r="E128" s="224"/>
      <c r="K128" s="226"/>
    </row>
    <row r="129" spans="1:11" ht="32.25" customHeight="1">
      <c r="A129" s="156" t="s">
        <v>141</v>
      </c>
      <c r="B129" s="158"/>
      <c r="C129" s="11" t="s">
        <v>10</v>
      </c>
      <c r="D129" s="62">
        <v>2</v>
      </c>
      <c r="E129" s="224"/>
      <c r="K129" s="226"/>
    </row>
    <row r="130" spans="1:11" ht="18.75">
      <c r="A130" s="156" t="s">
        <v>142</v>
      </c>
      <c r="B130" s="158"/>
      <c r="C130" s="11" t="s">
        <v>10</v>
      </c>
      <c r="D130" s="62">
        <v>0</v>
      </c>
      <c r="E130" s="224"/>
      <c r="K130" s="226"/>
    </row>
    <row r="131" spans="1:11" ht="33.75" customHeight="1">
      <c r="A131" s="156" t="s">
        <v>143</v>
      </c>
      <c r="B131" s="158"/>
      <c r="C131" s="11" t="s">
        <v>10</v>
      </c>
      <c r="D131" s="62">
        <v>1</v>
      </c>
      <c r="E131" s="224"/>
      <c r="K131" s="226"/>
    </row>
    <row r="132" spans="1:11" ht="18.75">
      <c r="A132" s="166" t="s">
        <v>144</v>
      </c>
      <c r="B132" s="177"/>
      <c r="C132" s="11" t="s">
        <v>13</v>
      </c>
      <c r="D132" s="67" t="s">
        <v>690</v>
      </c>
      <c r="E132" s="224"/>
      <c r="K132" s="226"/>
    </row>
    <row r="133" spans="1:11" ht="18.75">
      <c r="A133" s="163"/>
      <c r="B133" s="14" t="s">
        <v>145</v>
      </c>
      <c r="C133" s="11" t="s">
        <v>13</v>
      </c>
      <c r="D133" s="67" t="s">
        <v>690</v>
      </c>
      <c r="E133" s="224"/>
      <c r="K133" s="226"/>
    </row>
    <row r="134" spans="1:11" ht="18.75">
      <c r="A134" s="164"/>
      <c r="B134" s="14" t="s">
        <v>146</v>
      </c>
      <c r="C134" s="11" t="s">
        <v>13</v>
      </c>
      <c r="D134" s="67" t="s">
        <v>690</v>
      </c>
      <c r="E134" s="224"/>
      <c r="K134" s="226"/>
    </row>
    <row r="135" spans="1:11" ht="30" customHeight="1">
      <c r="A135" s="156" t="s">
        <v>147</v>
      </c>
      <c r="B135" s="158"/>
      <c r="C135" s="11" t="s">
        <v>13</v>
      </c>
      <c r="D135" s="62">
        <v>0</v>
      </c>
      <c r="E135" s="224"/>
      <c r="K135" s="226"/>
    </row>
    <row r="136" spans="1:11" ht="51" customHeight="1">
      <c r="A136" s="159" t="s">
        <v>148</v>
      </c>
      <c r="B136" s="160"/>
      <c r="C136" s="11" t="s">
        <v>10</v>
      </c>
      <c r="D136" s="62">
        <v>0</v>
      </c>
      <c r="E136" s="224"/>
      <c r="K136" s="226"/>
    </row>
    <row r="137" spans="1:11" ht="20.25">
      <c r="A137" s="129" t="s">
        <v>149</v>
      </c>
      <c r="B137" s="130"/>
      <c r="C137" s="131"/>
      <c r="D137" s="62"/>
      <c r="E137" s="224" t="s">
        <v>713</v>
      </c>
      <c r="K137" s="226"/>
    </row>
    <row r="138" spans="1:11" ht="18.75">
      <c r="A138" s="116" t="s">
        <v>150</v>
      </c>
      <c r="B138" s="116"/>
      <c r="C138" s="11"/>
      <c r="D138" s="62"/>
      <c r="E138" s="224"/>
      <c r="K138" s="226"/>
    </row>
    <row r="139" spans="1:11" ht="18.75">
      <c r="A139" s="116" t="s">
        <v>151</v>
      </c>
      <c r="B139" s="116"/>
      <c r="C139" s="11"/>
      <c r="D139" s="62"/>
      <c r="E139" s="224"/>
      <c r="K139" s="226"/>
    </row>
    <row r="140" spans="1:11" ht="18.75">
      <c r="A140" s="116" t="s">
        <v>152</v>
      </c>
      <c r="B140" s="116"/>
      <c r="C140" s="11"/>
      <c r="D140" s="62"/>
      <c r="E140" s="224"/>
      <c r="K140" s="226"/>
    </row>
    <row r="141" spans="1:11" ht="18.75">
      <c r="A141" s="116" t="s">
        <v>153</v>
      </c>
      <c r="B141" s="116"/>
      <c r="C141" s="11"/>
      <c r="D141" s="62"/>
      <c r="E141" s="224"/>
      <c r="K141" s="226"/>
    </row>
    <row r="142" spans="1:11" ht="18.75">
      <c r="A142" s="116" t="s">
        <v>154</v>
      </c>
      <c r="B142" s="116"/>
      <c r="C142" s="11"/>
      <c r="D142" s="62"/>
      <c r="E142" s="224"/>
      <c r="K142" s="226"/>
    </row>
    <row r="143" spans="1:11" ht="18.75">
      <c r="A143" s="116" t="s">
        <v>155</v>
      </c>
      <c r="B143" s="116"/>
      <c r="C143" s="11"/>
      <c r="D143" s="62"/>
      <c r="E143" s="224"/>
      <c r="K143" s="226"/>
    </row>
    <row r="144" spans="1:11" ht="20.25">
      <c r="A144" s="129" t="s">
        <v>150</v>
      </c>
      <c r="B144" s="130"/>
      <c r="C144" s="131"/>
      <c r="D144" s="62"/>
      <c r="E144" s="224"/>
      <c r="K144" s="226"/>
    </row>
    <row r="145" spans="1:11" ht="36" customHeight="1">
      <c r="A145" s="116" t="s">
        <v>156</v>
      </c>
      <c r="B145" s="116"/>
      <c r="C145" s="11"/>
      <c r="D145" s="62"/>
      <c r="E145" s="224"/>
      <c r="K145" s="226"/>
    </row>
    <row r="146" spans="1:11" ht="18.75">
      <c r="A146" s="156" t="s">
        <v>157</v>
      </c>
      <c r="B146" s="158"/>
      <c r="C146" s="11" t="s">
        <v>15</v>
      </c>
      <c r="D146" s="62">
        <v>1.3083</v>
      </c>
      <c r="E146" s="224"/>
      <c r="K146" s="226"/>
    </row>
    <row r="147" spans="1:11" ht="18.75">
      <c r="A147" s="159" t="s">
        <v>158</v>
      </c>
      <c r="B147" s="160"/>
      <c r="C147" s="11" t="s">
        <v>597</v>
      </c>
      <c r="D147" s="70" t="s">
        <v>699</v>
      </c>
      <c r="E147" s="224"/>
      <c r="K147" s="226"/>
    </row>
    <row r="148" spans="1:11" ht="18.75">
      <c r="A148" s="156" t="s">
        <v>554</v>
      </c>
      <c r="B148" s="158"/>
      <c r="C148" s="11" t="s">
        <v>15</v>
      </c>
      <c r="D148" s="70"/>
      <c r="E148" s="224"/>
      <c r="K148" s="226"/>
    </row>
    <row r="149" spans="1:11" ht="18.75">
      <c r="A149" s="18"/>
      <c r="B149" s="14" t="s">
        <v>159</v>
      </c>
      <c r="C149" s="11" t="s">
        <v>15</v>
      </c>
      <c r="D149" s="70" t="s">
        <v>700</v>
      </c>
      <c r="E149" s="224"/>
      <c r="K149" s="226"/>
    </row>
    <row r="150" spans="1:11" ht="18.75">
      <c r="A150" s="12"/>
      <c r="B150" s="14" t="s">
        <v>160</v>
      </c>
      <c r="C150" s="11" t="s">
        <v>15</v>
      </c>
      <c r="D150" s="70" t="s">
        <v>701</v>
      </c>
      <c r="E150" s="224"/>
      <c r="K150" s="226"/>
    </row>
    <row r="151" spans="1:11" ht="18.75">
      <c r="A151" s="156" t="s">
        <v>161</v>
      </c>
      <c r="B151" s="158"/>
      <c r="C151" s="11" t="s">
        <v>15</v>
      </c>
      <c r="D151" s="70" t="s">
        <v>700</v>
      </c>
      <c r="E151" s="224"/>
      <c r="K151" s="226"/>
    </row>
    <row r="152" spans="1:11" ht="18.75">
      <c r="A152" s="156" t="s">
        <v>555</v>
      </c>
      <c r="B152" s="158"/>
      <c r="C152" s="11" t="s">
        <v>16</v>
      </c>
      <c r="D152" s="70" t="s">
        <v>702</v>
      </c>
      <c r="E152" s="224"/>
      <c r="K152" s="226"/>
    </row>
    <row r="153" spans="1:11" ht="47.25">
      <c r="A153" s="163"/>
      <c r="B153" s="14" t="s">
        <v>162</v>
      </c>
      <c r="C153" s="11" t="s">
        <v>16</v>
      </c>
      <c r="D153" s="70">
        <v>0</v>
      </c>
      <c r="E153" s="224"/>
      <c r="K153" s="226"/>
    </row>
    <row r="154" spans="1:11" ht="47.25">
      <c r="A154" s="164"/>
      <c r="B154" s="14" t="s">
        <v>163</v>
      </c>
      <c r="C154" s="11" t="s">
        <v>16</v>
      </c>
      <c r="D154" s="70">
        <v>0</v>
      </c>
      <c r="E154" s="224"/>
      <c r="K154" s="226"/>
    </row>
    <row r="155" spans="1:11" ht="19.5" customHeight="1">
      <c r="A155" s="116" t="s">
        <v>164</v>
      </c>
      <c r="B155" s="116"/>
      <c r="C155" s="11"/>
      <c r="D155" s="70">
        <v>0</v>
      </c>
      <c r="E155" s="224"/>
      <c r="K155" s="226"/>
    </row>
    <row r="156" spans="1:11" ht="15.75" customHeight="1">
      <c r="A156" s="116" t="s">
        <v>166</v>
      </c>
      <c r="B156" s="116"/>
      <c r="C156" s="11" t="s">
        <v>17</v>
      </c>
      <c r="D156" s="70">
        <v>0.193</v>
      </c>
      <c r="E156" s="224"/>
      <c r="K156" s="226"/>
    </row>
    <row r="157" spans="1:11" ht="18.75" customHeight="1">
      <c r="A157" s="156" t="s">
        <v>165</v>
      </c>
      <c r="B157" s="157"/>
      <c r="C157" s="11" t="s">
        <v>17</v>
      </c>
      <c r="D157" s="70">
        <v>0.193</v>
      </c>
      <c r="E157" s="224"/>
      <c r="K157" s="226"/>
    </row>
    <row r="158" spans="1:11" ht="28.5" customHeight="1">
      <c r="A158" s="11"/>
      <c r="B158" s="14" t="s">
        <v>167</v>
      </c>
      <c r="C158" s="11" t="s">
        <v>17</v>
      </c>
      <c r="D158" s="70">
        <v>0.193</v>
      </c>
      <c r="E158" s="224"/>
      <c r="K158" s="226"/>
    </row>
    <row r="159" spans="1:11" ht="18.75">
      <c r="A159" s="156" t="s">
        <v>168</v>
      </c>
      <c r="B159" s="157"/>
      <c r="C159" s="11" t="s">
        <v>17</v>
      </c>
      <c r="D159" s="70">
        <v>0</v>
      </c>
      <c r="E159" s="224"/>
      <c r="K159" s="226"/>
    </row>
    <row r="160" spans="1:11" ht="18.75">
      <c r="A160" s="134"/>
      <c r="B160" s="14" t="s">
        <v>169</v>
      </c>
      <c r="C160" s="11" t="s">
        <v>17</v>
      </c>
      <c r="D160" s="70">
        <v>0</v>
      </c>
      <c r="E160" s="224"/>
      <c r="K160" s="226"/>
    </row>
    <row r="161" spans="1:11" ht="18.75">
      <c r="A161" s="134"/>
      <c r="B161" s="14" t="s">
        <v>170</v>
      </c>
      <c r="C161" s="11" t="s">
        <v>17</v>
      </c>
      <c r="D161" s="70">
        <v>0</v>
      </c>
      <c r="E161" s="224"/>
      <c r="K161" s="226"/>
    </row>
    <row r="162" spans="1:11" ht="18.75">
      <c r="A162" s="134"/>
      <c r="B162" s="14" t="s">
        <v>171</v>
      </c>
      <c r="C162" s="11" t="s">
        <v>17</v>
      </c>
      <c r="D162" s="70">
        <v>0</v>
      </c>
      <c r="E162" s="224"/>
      <c r="K162" s="226"/>
    </row>
    <row r="163" spans="1:11" ht="18.75">
      <c r="A163" s="116" t="s">
        <v>172</v>
      </c>
      <c r="B163" s="116"/>
      <c r="C163" s="11" t="s">
        <v>17</v>
      </c>
      <c r="D163" s="70"/>
      <c r="E163" s="224"/>
      <c r="K163" s="226"/>
    </row>
    <row r="164" spans="1:11" ht="18.75">
      <c r="A164" s="156" t="s">
        <v>165</v>
      </c>
      <c r="B164" s="157"/>
      <c r="C164" s="11" t="s">
        <v>17</v>
      </c>
      <c r="D164" s="70">
        <v>3.61</v>
      </c>
      <c r="E164" s="224"/>
      <c r="K164" s="226"/>
    </row>
    <row r="165" spans="1:11" ht="31.5">
      <c r="A165" s="11"/>
      <c r="B165" s="14" t="s">
        <v>167</v>
      </c>
      <c r="C165" s="11" t="s">
        <v>17</v>
      </c>
      <c r="D165" s="70">
        <v>2.684</v>
      </c>
      <c r="E165" s="224"/>
      <c r="K165" s="226"/>
    </row>
    <row r="166" spans="1:11" ht="18.75">
      <c r="A166" s="116" t="s">
        <v>173</v>
      </c>
      <c r="B166" s="116"/>
      <c r="C166" s="11" t="s">
        <v>17</v>
      </c>
      <c r="D166" s="70">
        <v>0</v>
      </c>
      <c r="E166" s="224"/>
      <c r="K166" s="226"/>
    </row>
    <row r="167" spans="1:11" ht="20.25">
      <c r="A167" s="129" t="s">
        <v>151</v>
      </c>
      <c r="B167" s="130"/>
      <c r="C167" s="131"/>
      <c r="D167" s="62"/>
      <c r="E167" s="224" t="s">
        <v>712</v>
      </c>
      <c r="K167" s="226"/>
    </row>
    <row r="168" spans="1:11" ht="31.5" customHeight="1">
      <c r="A168" s="116" t="s">
        <v>556</v>
      </c>
      <c r="B168" s="116"/>
      <c r="C168" s="11" t="s">
        <v>557</v>
      </c>
      <c r="D168" s="67">
        <v>891.696</v>
      </c>
      <c r="E168" s="224"/>
      <c r="K168" s="226"/>
    </row>
    <row r="169" spans="1:11" ht="15.75" customHeight="1">
      <c r="A169" s="135" t="s">
        <v>174</v>
      </c>
      <c r="B169" s="136"/>
      <c r="C169" s="11" t="s">
        <v>557</v>
      </c>
      <c r="D169" s="67">
        <v>5.25</v>
      </c>
      <c r="E169" s="224"/>
      <c r="K169" s="226"/>
    </row>
    <row r="170" spans="1:11" ht="18.75">
      <c r="A170" s="163"/>
      <c r="B170" s="14" t="s">
        <v>175</v>
      </c>
      <c r="C170" s="11" t="s">
        <v>557</v>
      </c>
      <c r="D170" s="67">
        <v>0</v>
      </c>
      <c r="E170" s="224"/>
      <c r="K170" s="226"/>
    </row>
    <row r="171" spans="1:11" ht="18.75">
      <c r="A171" s="165"/>
      <c r="B171" s="14" t="s">
        <v>176</v>
      </c>
      <c r="C171" s="11" t="s">
        <v>557</v>
      </c>
      <c r="D171" s="67">
        <v>3.8</v>
      </c>
      <c r="E171" s="224"/>
      <c r="K171" s="226"/>
    </row>
    <row r="172" spans="1:11" ht="18.75">
      <c r="A172" s="165"/>
      <c r="B172" s="14" t="s">
        <v>177</v>
      </c>
      <c r="C172" s="11" t="s">
        <v>557</v>
      </c>
      <c r="D172" s="67">
        <v>1.45</v>
      </c>
      <c r="E172" s="224"/>
      <c r="K172" s="226"/>
    </row>
    <row r="173" spans="1:11" ht="18.75">
      <c r="A173" s="164"/>
      <c r="B173" s="14" t="s">
        <v>178</v>
      </c>
      <c r="C173" s="11" t="s">
        <v>557</v>
      </c>
      <c r="D173" s="67">
        <v>0</v>
      </c>
      <c r="E173" s="224"/>
      <c r="K173" s="226"/>
    </row>
    <row r="174" spans="1:11" ht="18.75">
      <c r="A174" s="135" t="s">
        <v>179</v>
      </c>
      <c r="B174" s="136"/>
      <c r="C174" s="11" t="s">
        <v>557</v>
      </c>
      <c r="D174" s="67">
        <v>274.38</v>
      </c>
      <c r="E174" s="224"/>
      <c r="K174" s="226"/>
    </row>
    <row r="175" spans="1:11" ht="18.75">
      <c r="A175" s="134"/>
      <c r="B175" s="14" t="s">
        <v>175</v>
      </c>
      <c r="C175" s="11" t="s">
        <v>557</v>
      </c>
      <c r="D175" s="67">
        <v>28.129</v>
      </c>
      <c r="E175" s="224"/>
      <c r="K175" s="226"/>
    </row>
    <row r="176" spans="1:11" ht="18.75">
      <c r="A176" s="134"/>
      <c r="B176" s="14" t="s">
        <v>176</v>
      </c>
      <c r="C176" s="11" t="s">
        <v>557</v>
      </c>
      <c r="D176" s="67">
        <v>3.9</v>
      </c>
      <c r="E176" s="224"/>
      <c r="K176" s="226"/>
    </row>
    <row r="177" spans="1:11" ht="18.75">
      <c r="A177" s="134"/>
      <c r="B177" s="14" t="s">
        <v>177</v>
      </c>
      <c r="C177" s="11" t="s">
        <v>557</v>
      </c>
      <c r="D177" s="67">
        <v>79.06</v>
      </c>
      <c r="E177" s="224"/>
      <c r="K177" s="226"/>
    </row>
    <row r="178" spans="1:11" ht="18.75">
      <c r="A178" s="134"/>
      <c r="B178" s="14" t="s">
        <v>178</v>
      </c>
      <c r="C178" s="11" t="s">
        <v>557</v>
      </c>
      <c r="D178" s="67">
        <v>163.291</v>
      </c>
      <c r="E178" s="224"/>
      <c r="K178" s="226"/>
    </row>
    <row r="179" spans="1:11" ht="15.75" customHeight="1">
      <c r="A179" s="116" t="s">
        <v>558</v>
      </c>
      <c r="B179" s="116"/>
      <c r="C179" s="11" t="s">
        <v>557</v>
      </c>
      <c r="D179" s="67">
        <v>252.63</v>
      </c>
      <c r="E179" s="224"/>
      <c r="K179" s="226"/>
    </row>
    <row r="180" spans="1:11" ht="18.75">
      <c r="A180" s="163"/>
      <c r="B180" s="14" t="s">
        <v>175</v>
      </c>
      <c r="C180" s="11" t="s">
        <v>557</v>
      </c>
      <c r="D180" s="67">
        <v>28.129</v>
      </c>
      <c r="E180" s="224"/>
      <c r="K180" s="226"/>
    </row>
    <row r="181" spans="1:11" ht="18.75">
      <c r="A181" s="165"/>
      <c r="B181" s="14" t="s">
        <v>176</v>
      </c>
      <c r="C181" s="11" t="s">
        <v>557</v>
      </c>
      <c r="D181" s="67">
        <v>3.9</v>
      </c>
      <c r="E181" s="224"/>
      <c r="K181" s="226"/>
    </row>
    <row r="182" spans="1:11" ht="18.75">
      <c r="A182" s="165"/>
      <c r="B182" s="14" t="s">
        <v>177</v>
      </c>
      <c r="C182" s="11" t="s">
        <v>557</v>
      </c>
      <c r="D182" s="67">
        <v>79.06</v>
      </c>
      <c r="E182" s="224"/>
      <c r="K182" s="226"/>
    </row>
    <row r="183" spans="1:11" ht="18.75">
      <c r="A183" s="164"/>
      <c r="B183" s="14" t="s">
        <v>178</v>
      </c>
      <c r="C183" s="11" t="s">
        <v>557</v>
      </c>
      <c r="D183" s="67">
        <v>141.541</v>
      </c>
      <c r="E183" s="224"/>
      <c r="K183" s="226"/>
    </row>
    <row r="184" spans="1:11" ht="18" customHeight="1">
      <c r="A184" s="116" t="s">
        <v>559</v>
      </c>
      <c r="B184" s="116"/>
      <c r="C184" s="11" t="s">
        <v>557</v>
      </c>
      <c r="D184" s="67">
        <v>610.009</v>
      </c>
      <c r="E184" s="224"/>
      <c r="K184" s="226"/>
    </row>
    <row r="185" spans="1:11" ht="18.75">
      <c r="A185" s="116" t="s">
        <v>560</v>
      </c>
      <c r="B185" s="116"/>
      <c r="C185" s="11" t="s">
        <v>557</v>
      </c>
      <c r="D185" s="67">
        <v>2.057</v>
      </c>
      <c r="E185" s="224"/>
      <c r="K185" s="226"/>
    </row>
    <row r="186" spans="1:11" ht="18.75">
      <c r="A186" s="195" t="s">
        <v>180</v>
      </c>
      <c r="B186" s="195"/>
      <c r="C186" s="11" t="s">
        <v>632</v>
      </c>
      <c r="D186" s="67">
        <v>18960</v>
      </c>
      <c r="E186" s="224"/>
      <c r="K186" s="226"/>
    </row>
    <row r="187" spans="1:11" ht="18.75">
      <c r="A187" s="195" t="s">
        <v>181</v>
      </c>
      <c r="B187" s="195"/>
      <c r="C187" s="11" t="s">
        <v>557</v>
      </c>
      <c r="D187" s="67">
        <v>2.27</v>
      </c>
      <c r="E187" s="224"/>
      <c r="K187" s="226"/>
    </row>
    <row r="188" spans="1:11" ht="20.25">
      <c r="A188" s="129" t="s">
        <v>152</v>
      </c>
      <c r="B188" s="130"/>
      <c r="C188" s="131"/>
      <c r="D188" s="62"/>
      <c r="E188" s="224"/>
      <c r="K188" s="226"/>
    </row>
    <row r="189" spans="1:11" ht="18.75">
      <c r="A189" s="135" t="s">
        <v>182</v>
      </c>
      <c r="B189" s="196"/>
      <c r="C189" s="11"/>
      <c r="D189" s="62"/>
      <c r="E189" s="224"/>
      <c r="K189" s="226"/>
    </row>
    <row r="190" spans="1:11" ht="40.5" customHeight="1">
      <c r="A190" s="116" t="s">
        <v>183</v>
      </c>
      <c r="B190" s="135"/>
      <c r="C190" s="11" t="s">
        <v>597</v>
      </c>
      <c r="D190" s="92" t="s">
        <v>703</v>
      </c>
      <c r="E190" s="224"/>
      <c r="K190" s="226"/>
    </row>
    <row r="191" spans="1:11" ht="18.75">
      <c r="A191" s="116" t="str">
        <f>PROPER("железнодорожный")</f>
        <v>Железнодорожный</v>
      </c>
      <c r="B191" s="135"/>
      <c r="C191" s="11" t="s">
        <v>597</v>
      </c>
      <c r="D191" s="62" t="s">
        <v>633</v>
      </c>
      <c r="E191" s="224"/>
      <c r="K191" s="226"/>
    </row>
    <row r="192" spans="1:11" ht="42" customHeight="1">
      <c r="A192" s="116" t="str">
        <f>PROPER("речной")</f>
        <v>Речной</v>
      </c>
      <c r="B192" s="135"/>
      <c r="C192" s="11" t="s">
        <v>597</v>
      </c>
      <c r="D192" s="93" t="s">
        <v>704</v>
      </c>
      <c r="E192" s="224"/>
      <c r="K192" s="226"/>
    </row>
    <row r="193" spans="1:11" ht="39" customHeight="1">
      <c r="A193" s="116" t="str">
        <f>PROPER("автомобильный")</f>
        <v>Автомобильный</v>
      </c>
      <c r="B193" s="135"/>
      <c r="C193" s="11" t="s">
        <v>597</v>
      </c>
      <c r="D193" s="93" t="s">
        <v>705</v>
      </c>
      <c r="E193" s="224"/>
      <c r="K193" s="226"/>
    </row>
    <row r="194" spans="1:11" ht="20.25">
      <c r="A194" s="129" t="s">
        <v>184</v>
      </c>
      <c r="B194" s="130"/>
      <c r="C194" s="131"/>
      <c r="D194" s="62"/>
      <c r="E194" s="224"/>
      <c r="K194" s="226"/>
    </row>
    <row r="195" spans="1:11" ht="37.5">
      <c r="A195" s="116" t="str">
        <f>PROPER("РАДИОТЕЛЕФОННАЯ")&amp;LOWER(" СОТОВАЯ СВЯЗЬ")</f>
        <v>Радиотелефонная сотовая связь</v>
      </c>
      <c r="B195" s="116"/>
      <c r="C195" s="11" t="s">
        <v>597</v>
      </c>
      <c r="D195" s="93" t="s">
        <v>634</v>
      </c>
      <c r="E195" s="224"/>
      <c r="K195" s="226"/>
    </row>
    <row r="196" spans="1:11" ht="21.75" customHeight="1">
      <c r="A196" s="116" t="str">
        <f>PROPER("СТАЦИОНАРНАЯ")&amp;LOWER(" телефонная СВЯЗЬ")</f>
        <v>Стационарная телефонная связь</v>
      </c>
      <c r="B196" s="116"/>
      <c r="C196" s="11" t="s">
        <v>597</v>
      </c>
      <c r="D196" s="93" t="s">
        <v>706</v>
      </c>
      <c r="E196" s="224"/>
      <c r="K196" s="226"/>
    </row>
    <row r="197" spans="1:11" ht="21.75" customHeight="1">
      <c r="A197" s="116" t="str">
        <f>PROPER("ИНТЕРНЕТ")</f>
        <v>Интернет</v>
      </c>
      <c r="B197" s="116"/>
      <c r="C197" s="11" t="s">
        <v>597</v>
      </c>
      <c r="D197" s="93" t="s">
        <v>707</v>
      </c>
      <c r="E197" s="224"/>
      <c r="K197" s="226"/>
    </row>
    <row r="198" spans="1:11" ht="40.5" customHeight="1">
      <c r="A198" s="116" t="str">
        <f>PROPER("ТВ-, РАДИОВЕЩАНИЕ")</f>
        <v>Тв-, Радиовещание</v>
      </c>
      <c r="B198" s="116"/>
      <c r="C198" s="11" t="s">
        <v>597</v>
      </c>
      <c r="D198" s="93" t="s">
        <v>708</v>
      </c>
      <c r="E198" s="224"/>
      <c r="K198" s="226"/>
    </row>
    <row r="199" spans="1:11" ht="19.5" customHeight="1">
      <c r="A199" s="116" t="str">
        <f>PROPER("ПОЧТОВАЯ")&amp;LOWER(" СВЯЗЬ")</f>
        <v>Почтовая связь</v>
      </c>
      <c r="B199" s="116"/>
      <c r="C199" s="11" t="s">
        <v>597</v>
      </c>
      <c r="D199" s="93" t="s">
        <v>709</v>
      </c>
      <c r="E199" s="224"/>
      <c r="K199" s="226"/>
    </row>
    <row r="200" spans="1:11" ht="18.75">
      <c r="A200" s="116" t="str">
        <f>PROPER("ПРОЧЕЕ")</f>
        <v>Прочее</v>
      </c>
      <c r="B200" s="116"/>
      <c r="C200" s="11" t="s">
        <v>597</v>
      </c>
      <c r="D200" s="62"/>
      <c r="E200" s="224"/>
      <c r="K200" s="226"/>
    </row>
    <row r="201" spans="1:11" ht="20.25">
      <c r="A201" s="129" t="s">
        <v>153</v>
      </c>
      <c r="B201" s="130"/>
      <c r="C201" s="131"/>
      <c r="D201" s="62"/>
      <c r="E201" s="224"/>
      <c r="K201" s="226"/>
    </row>
    <row r="202" spans="1:11" ht="18.75">
      <c r="A202" s="116" t="s">
        <v>185</v>
      </c>
      <c r="B202" s="116"/>
      <c r="C202" s="11"/>
      <c r="D202" s="62"/>
      <c r="E202" s="224"/>
      <c r="K202" s="226"/>
    </row>
    <row r="203" spans="1:11" ht="21" customHeight="1">
      <c r="A203" s="154" t="s">
        <v>186</v>
      </c>
      <c r="B203" s="155"/>
      <c r="C203" s="11" t="s">
        <v>18</v>
      </c>
      <c r="D203" s="94">
        <v>0.2322</v>
      </c>
      <c r="E203" s="224"/>
      <c r="K203" s="226"/>
    </row>
    <row r="204" spans="1:11" ht="31.5" customHeight="1">
      <c r="A204" s="154" t="s">
        <v>187</v>
      </c>
      <c r="B204" s="155"/>
      <c r="C204" s="11" t="s">
        <v>10</v>
      </c>
      <c r="D204" s="94">
        <v>8945</v>
      </c>
      <c r="E204" s="224"/>
      <c r="K204" s="226"/>
    </row>
    <row r="205" spans="1:11" ht="30" customHeight="1">
      <c r="A205" s="154" t="s">
        <v>188</v>
      </c>
      <c r="B205" s="155"/>
      <c r="C205" s="11" t="s">
        <v>10</v>
      </c>
      <c r="D205" s="94">
        <v>8128</v>
      </c>
      <c r="E205" s="224"/>
      <c r="K205" s="226"/>
    </row>
    <row r="206" spans="1:11" ht="32.25" customHeight="1">
      <c r="A206" s="154" t="s">
        <v>189</v>
      </c>
      <c r="B206" s="155"/>
      <c r="C206" s="11" t="s">
        <v>10</v>
      </c>
      <c r="D206" s="94">
        <v>922</v>
      </c>
      <c r="E206" s="224"/>
      <c r="K206" s="226"/>
    </row>
    <row r="207" spans="1:11" ht="30" customHeight="1">
      <c r="A207" s="154" t="s">
        <v>190</v>
      </c>
      <c r="B207" s="155"/>
      <c r="C207" s="11" t="s">
        <v>10</v>
      </c>
      <c r="D207" s="94">
        <v>7</v>
      </c>
      <c r="E207" s="224"/>
      <c r="K207" s="226"/>
    </row>
    <row r="208" spans="1:11" ht="15.75">
      <c r="A208" s="11"/>
      <c r="B208" s="14" t="s">
        <v>191</v>
      </c>
      <c r="C208" s="11" t="s">
        <v>10</v>
      </c>
      <c r="D208" s="94">
        <v>0</v>
      </c>
      <c r="E208" s="224"/>
      <c r="K208" s="226"/>
    </row>
    <row r="209" spans="1:11" ht="15.75">
      <c r="A209" s="116" t="s">
        <v>201</v>
      </c>
      <c r="B209" s="116"/>
      <c r="C209" s="11"/>
      <c r="D209" s="95"/>
      <c r="E209" s="224"/>
      <c r="K209" s="226"/>
    </row>
    <row r="210" spans="1:11" ht="15">
      <c r="A210" s="154" t="s">
        <v>192</v>
      </c>
      <c r="B210" s="155"/>
      <c r="C210" s="11" t="s">
        <v>18</v>
      </c>
      <c r="D210" s="94">
        <v>0.09507</v>
      </c>
      <c r="E210" s="224"/>
      <c r="K210" s="226"/>
    </row>
    <row r="211" spans="1:11" ht="33" customHeight="1">
      <c r="A211" s="154" t="s">
        <v>193</v>
      </c>
      <c r="B211" s="155"/>
      <c r="C211" s="11" t="s">
        <v>10</v>
      </c>
      <c r="D211" s="94">
        <v>6587</v>
      </c>
      <c r="E211" s="224"/>
      <c r="K211" s="226"/>
    </row>
    <row r="212" spans="1:11" ht="30.75" customHeight="1">
      <c r="A212" s="154" t="s">
        <v>194</v>
      </c>
      <c r="B212" s="155"/>
      <c r="C212" s="11" t="s">
        <v>10</v>
      </c>
      <c r="D212" s="94">
        <v>5771</v>
      </c>
      <c r="E212" s="224"/>
      <c r="K212" s="226"/>
    </row>
    <row r="213" spans="1:11" ht="31.5" customHeight="1">
      <c r="A213" s="197" t="s">
        <v>195</v>
      </c>
      <c r="B213" s="198"/>
      <c r="C213" s="11" t="s">
        <v>10</v>
      </c>
      <c r="D213" s="94">
        <v>161</v>
      </c>
      <c r="E213" s="224"/>
      <c r="K213" s="226"/>
    </row>
    <row r="214" spans="1:11" ht="31.5">
      <c r="A214" s="11"/>
      <c r="B214" s="14" t="s">
        <v>196</v>
      </c>
      <c r="C214" s="11" t="s">
        <v>10</v>
      </c>
      <c r="D214" s="94">
        <v>161</v>
      </c>
      <c r="E214" s="224"/>
      <c r="K214" s="226"/>
    </row>
    <row r="215" spans="1:11" ht="29.25" customHeight="1">
      <c r="A215" s="154" t="s">
        <v>197</v>
      </c>
      <c r="B215" s="155"/>
      <c r="C215" s="11" t="s">
        <v>10</v>
      </c>
      <c r="D215" s="94">
        <v>3286</v>
      </c>
      <c r="E215" s="224"/>
      <c r="K215" s="226"/>
    </row>
    <row r="216" spans="1:11" ht="31.5">
      <c r="A216" s="163"/>
      <c r="B216" s="14" t="s">
        <v>198</v>
      </c>
      <c r="C216" s="11" t="s">
        <v>10</v>
      </c>
      <c r="D216" s="94">
        <v>816</v>
      </c>
      <c r="E216" s="224"/>
      <c r="K216" s="226"/>
    </row>
    <row r="217" spans="1:11" ht="63">
      <c r="A217" s="164"/>
      <c r="B217" s="14" t="s">
        <v>199</v>
      </c>
      <c r="C217" s="11" t="s">
        <v>10</v>
      </c>
      <c r="D217" s="94">
        <v>2470</v>
      </c>
      <c r="E217" s="224"/>
      <c r="K217" s="226"/>
    </row>
    <row r="218" spans="1:11" ht="15.75">
      <c r="A218" s="116" t="s">
        <v>200</v>
      </c>
      <c r="B218" s="116"/>
      <c r="C218" s="11"/>
      <c r="D218" s="95"/>
      <c r="E218" s="224"/>
      <c r="K218" s="226"/>
    </row>
    <row r="219" spans="1:11" ht="15.75">
      <c r="A219" s="116" t="str">
        <f>PROPER("ГАЗОСНАБЖЕНИЕ")&amp;LOWER(" ПРИРОДНЫМ ГАЗОМ")</f>
        <v>Газоснабжение природным газом</v>
      </c>
      <c r="B219" s="116"/>
      <c r="C219" s="11"/>
      <c r="D219" s="95"/>
      <c r="E219" s="224"/>
      <c r="K219" s="226"/>
    </row>
    <row r="220" spans="1:11" ht="15">
      <c r="A220" s="154" t="s">
        <v>202</v>
      </c>
      <c r="B220" s="155"/>
      <c r="C220" s="11" t="s">
        <v>18</v>
      </c>
      <c r="D220" s="94">
        <v>0.167223</v>
      </c>
      <c r="E220" s="224"/>
      <c r="K220" s="226"/>
    </row>
    <row r="221" spans="1:11" ht="27.75" customHeight="1">
      <c r="A221" s="154" t="s">
        <v>203</v>
      </c>
      <c r="B221" s="155"/>
      <c r="C221" s="11" t="s">
        <v>10</v>
      </c>
      <c r="D221" s="94">
        <v>5034</v>
      </c>
      <c r="E221" s="224"/>
      <c r="K221" s="226"/>
    </row>
    <row r="222" spans="1:11" ht="29.25" customHeight="1">
      <c r="A222" s="154" t="s">
        <v>204</v>
      </c>
      <c r="B222" s="155"/>
      <c r="C222" s="11" t="s">
        <v>10</v>
      </c>
      <c r="D222" s="96">
        <v>2458</v>
      </c>
      <c r="E222" s="224"/>
      <c r="K222" s="226"/>
    </row>
    <row r="223" spans="1:11" ht="28.5" customHeight="1">
      <c r="A223" s="154" t="s">
        <v>205</v>
      </c>
      <c r="B223" s="155"/>
      <c r="C223" s="11" t="s">
        <v>10</v>
      </c>
      <c r="D223" s="94">
        <v>4023</v>
      </c>
      <c r="E223" s="224"/>
      <c r="K223" s="226"/>
    </row>
    <row r="224" spans="1:11" ht="15.75">
      <c r="A224" s="11"/>
      <c r="B224" s="14" t="s">
        <v>206</v>
      </c>
      <c r="C224" s="11" t="s">
        <v>10</v>
      </c>
      <c r="D224" s="94">
        <v>490</v>
      </c>
      <c r="E224" s="224"/>
      <c r="K224" s="226"/>
    </row>
    <row r="225" spans="1:11" ht="15.75">
      <c r="A225" s="116" t="s">
        <v>207</v>
      </c>
      <c r="B225" s="116"/>
      <c r="C225" s="11"/>
      <c r="D225" s="94"/>
      <c r="E225" s="224"/>
      <c r="K225" s="226"/>
    </row>
    <row r="226" spans="1:11" ht="15">
      <c r="A226" s="154" t="s">
        <v>202</v>
      </c>
      <c r="B226" s="155"/>
      <c r="C226" s="11" t="s">
        <v>10</v>
      </c>
      <c r="D226" s="94">
        <v>0</v>
      </c>
      <c r="E226" s="224"/>
      <c r="K226" s="226"/>
    </row>
    <row r="227" spans="1:11" ht="20.25" customHeight="1">
      <c r="A227" s="154" t="s">
        <v>208</v>
      </c>
      <c r="B227" s="155"/>
      <c r="C227" s="11" t="s">
        <v>10</v>
      </c>
      <c r="D227" s="94">
        <v>0</v>
      </c>
      <c r="E227" s="224"/>
      <c r="K227" s="226"/>
    </row>
    <row r="228" spans="1:11" ht="30.75" customHeight="1">
      <c r="A228" s="154" t="s">
        <v>209</v>
      </c>
      <c r="B228" s="155"/>
      <c r="C228" s="11" t="s">
        <v>10</v>
      </c>
      <c r="D228" s="94">
        <v>0</v>
      </c>
      <c r="E228" s="224"/>
      <c r="K228" s="226"/>
    </row>
    <row r="229" spans="1:11" ht="28.5" customHeight="1">
      <c r="A229" s="154" t="s">
        <v>210</v>
      </c>
      <c r="B229" s="155"/>
      <c r="C229" s="11" t="s">
        <v>10</v>
      </c>
      <c r="D229" s="94">
        <v>0</v>
      </c>
      <c r="E229" s="224"/>
      <c r="K229" s="226"/>
    </row>
    <row r="230" spans="1:11" ht="15.75">
      <c r="A230" s="11"/>
      <c r="B230" s="14" t="s">
        <v>211</v>
      </c>
      <c r="C230" s="11" t="s">
        <v>10</v>
      </c>
      <c r="D230" s="94">
        <v>0</v>
      </c>
      <c r="E230" s="224"/>
      <c r="K230" s="226"/>
    </row>
    <row r="231" spans="1:11" ht="31.5">
      <c r="A231" s="11"/>
      <c r="B231" s="14" t="s">
        <v>212</v>
      </c>
      <c r="C231" s="11" t="s">
        <v>10</v>
      </c>
      <c r="D231" s="94">
        <v>0</v>
      </c>
      <c r="E231" s="224"/>
      <c r="K231" s="226"/>
    </row>
    <row r="232" spans="1:11" ht="15.75">
      <c r="A232" s="116" t="s">
        <v>213</v>
      </c>
      <c r="B232" s="116"/>
      <c r="C232" s="11"/>
      <c r="D232" s="95"/>
      <c r="E232" s="224"/>
      <c r="K232" s="226"/>
    </row>
    <row r="233" spans="1:11" ht="15">
      <c r="A233" s="154" t="s">
        <v>214</v>
      </c>
      <c r="B233" s="155"/>
      <c r="C233" s="11" t="s">
        <v>18</v>
      </c>
      <c r="D233" s="94">
        <v>0.043857</v>
      </c>
      <c r="E233" s="224"/>
      <c r="K233" s="226"/>
    </row>
    <row r="234" spans="1:11" ht="36" customHeight="1">
      <c r="A234" s="154" t="s">
        <v>215</v>
      </c>
      <c r="B234" s="155"/>
      <c r="C234" s="11" t="s">
        <v>10</v>
      </c>
      <c r="D234" s="94">
        <v>1685</v>
      </c>
      <c r="E234" s="224"/>
      <c r="K234" s="226"/>
    </row>
    <row r="235" spans="1:11" ht="34.5" customHeight="1">
      <c r="A235" s="154" t="s">
        <v>216</v>
      </c>
      <c r="B235" s="155"/>
      <c r="C235" s="11" t="s">
        <v>10</v>
      </c>
      <c r="D235" s="94">
        <v>1685</v>
      </c>
      <c r="E235" s="224"/>
      <c r="K235" s="226"/>
    </row>
    <row r="236" spans="1:11" ht="15">
      <c r="A236" s="154" t="s">
        <v>217</v>
      </c>
      <c r="B236" s="155"/>
      <c r="C236" s="11" t="s">
        <v>10</v>
      </c>
      <c r="D236" s="94">
        <v>0</v>
      </c>
      <c r="E236" s="224"/>
      <c r="K236" s="226"/>
    </row>
    <row r="237" spans="1:11" ht="15">
      <c r="A237" s="154" t="s">
        <v>218</v>
      </c>
      <c r="B237" s="155"/>
      <c r="C237" s="11" t="s">
        <v>10</v>
      </c>
      <c r="D237" s="94">
        <v>7372</v>
      </c>
      <c r="E237" s="224"/>
      <c r="K237" s="226"/>
    </row>
    <row r="238" spans="1:11" ht="15.75">
      <c r="A238" s="134"/>
      <c r="B238" s="14" t="s">
        <v>219</v>
      </c>
      <c r="C238" s="11" t="s">
        <v>10</v>
      </c>
      <c r="D238" s="94">
        <v>4794</v>
      </c>
      <c r="E238" s="224"/>
      <c r="K238" s="226"/>
    </row>
    <row r="239" spans="1:11" ht="15.75">
      <c r="A239" s="134"/>
      <c r="B239" s="14" t="s">
        <v>220</v>
      </c>
      <c r="C239" s="11" t="s">
        <v>10</v>
      </c>
      <c r="D239" s="94">
        <v>0</v>
      </c>
      <c r="E239" s="224"/>
      <c r="K239" s="226"/>
    </row>
    <row r="240" spans="1:11" ht="15.75">
      <c r="A240" s="134"/>
      <c r="B240" s="14" t="s">
        <v>221</v>
      </c>
      <c r="C240" s="11" t="s">
        <v>10</v>
      </c>
      <c r="D240" s="94">
        <v>0</v>
      </c>
      <c r="E240" s="224"/>
      <c r="K240" s="226"/>
    </row>
    <row r="241" spans="1:11" ht="31.5">
      <c r="A241" s="134"/>
      <c r="B241" s="14" t="s">
        <v>222</v>
      </c>
      <c r="C241" s="11" t="s">
        <v>10</v>
      </c>
      <c r="D241" s="94">
        <v>2458</v>
      </c>
      <c r="E241" s="224"/>
      <c r="K241" s="226"/>
    </row>
    <row r="242" spans="1:11" ht="31.5">
      <c r="A242" s="134"/>
      <c r="B242" s="14" t="s">
        <v>223</v>
      </c>
      <c r="C242" s="11" t="s">
        <v>10</v>
      </c>
      <c r="D242" s="94">
        <v>120</v>
      </c>
      <c r="E242" s="224"/>
      <c r="K242" s="226"/>
    </row>
    <row r="243" spans="1:11" ht="33" customHeight="1">
      <c r="A243" s="154" t="s">
        <v>224</v>
      </c>
      <c r="B243" s="155"/>
      <c r="C243" s="11" t="s">
        <v>10</v>
      </c>
      <c r="D243" s="94">
        <v>0</v>
      </c>
      <c r="E243" s="224"/>
      <c r="K243" s="226"/>
    </row>
    <row r="244" spans="1:11" ht="15.75">
      <c r="A244" s="116" t="s">
        <v>225</v>
      </c>
      <c r="B244" s="116"/>
      <c r="C244" s="11"/>
      <c r="D244" s="94"/>
      <c r="E244" s="224"/>
      <c r="K244" s="226"/>
    </row>
    <row r="245" spans="1:11" ht="15">
      <c r="A245" s="154" t="s">
        <v>226</v>
      </c>
      <c r="B245" s="155"/>
      <c r="C245" s="11" t="s">
        <v>10</v>
      </c>
      <c r="D245" s="94">
        <v>0.007411</v>
      </c>
      <c r="E245" s="224"/>
      <c r="K245" s="226"/>
    </row>
    <row r="246" spans="1:11" ht="34.5" customHeight="1">
      <c r="A246" s="154" t="s">
        <v>227</v>
      </c>
      <c r="B246" s="155"/>
      <c r="C246" s="11" t="s">
        <v>10</v>
      </c>
      <c r="D246" s="94">
        <v>274</v>
      </c>
      <c r="E246" s="224"/>
      <c r="K246" s="226"/>
    </row>
    <row r="247" spans="1:11" ht="33.75" customHeight="1">
      <c r="A247" s="154" t="s">
        <v>228</v>
      </c>
      <c r="B247" s="155"/>
      <c r="C247" s="11" t="s">
        <v>10</v>
      </c>
      <c r="D247" s="94">
        <v>142</v>
      </c>
      <c r="E247" s="224"/>
      <c r="K247" s="226"/>
    </row>
    <row r="248" spans="1:11" ht="30.75" customHeight="1">
      <c r="A248" s="154" t="s">
        <v>229</v>
      </c>
      <c r="B248" s="155"/>
      <c r="C248" s="11" t="s">
        <v>10</v>
      </c>
      <c r="D248" s="94">
        <v>132</v>
      </c>
      <c r="E248" s="224"/>
      <c r="K248" s="226"/>
    </row>
    <row r="249" spans="1:11" ht="15.75">
      <c r="A249" s="134"/>
      <c r="B249" s="14" t="s">
        <v>230</v>
      </c>
      <c r="C249" s="11" t="s">
        <v>10</v>
      </c>
      <c r="D249" s="94">
        <v>132</v>
      </c>
      <c r="E249" s="224"/>
      <c r="K249" s="226"/>
    </row>
    <row r="250" spans="1:11" ht="15.75">
      <c r="A250" s="134"/>
      <c r="B250" s="14" t="s">
        <v>231</v>
      </c>
      <c r="C250" s="11" t="s">
        <v>10</v>
      </c>
      <c r="D250" s="94">
        <v>0</v>
      </c>
      <c r="E250" s="224"/>
      <c r="K250" s="226"/>
    </row>
    <row r="251" spans="1:11" ht="20.25">
      <c r="A251" s="129" t="s">
        <v>154</v>
      </c>
      <c r="B251" s="130"/>
      <c r="C251" s="131"/>
      <c r="D251" s="62"/>
      <c r="E251" s="224" t="s">
        <v>656</v>
      </c>
      <c r="K251" s="226"/>
    </row>
    <row r="252" spans="1:11" ht="30.75" customHeight="1">
      <c r="A252" s="154" t="s">
        <v>232</v>
      </c>
      <c r="B252" s="155"/>
      <c r="C252" s="11" t="s">
        <v>10</v>
      </c>
      <c r="D252" s="62">
        <v>0</v>
      </c>
      <c r="E252" s="224"/>
      <c r="K252" s="226"/>
    </row>
    <row r="253" spans="1:11" ht="18" customHeight="1">
      <c r="A253" s="154" t="s">
        <v>239</v>
      </c>
      <c r="B253" s="155"/>
      <c r="C253" s="11" t="s">
        <v>10</v>
      </c>
      <c r="D253" s="62">
        <v>446</v>
      </c>
      <c r="E253" s="224"/>
      <c r="K253" s="226"/>
    </row>
    <row r="254" spans="1:11" ht="18.75">
      <c r="A254" s="154" t="s">
        <v>233</v>
      </c>
      <c r="B254" s="155"/>
      <c r="C254" s="11" t="s">
        <v>10</v>
      </c>
      <c r="D254" s="62">
        <v>1716</v>
      </c>
      <c r="E254" s="224"/>
      <c r="K254" s="226"/>
    </row>
    <row r="255" spans="1:11" ht="18.75">
      <c r="A255" s="154" t="s">
        <v>233</v>
      </c>
      <c r="B255" s="155"/>
      <c r="C255" s="11" t="s">
        <v>585</v>
      </c>
      <c r="D255" s="62"/>
      <c r="E255" s="224"/>
      <c r="K255" s="226"/>
    </row>
    <row r="256" spans="1:11" ht="18.75">
      <c r="A256" s="154" t="s">
        <v>234</v>
      </c>
      <c r="B256" s="155"/>
      <c r="C256" s="11" t="s">
        <v>10</v>
      </c>
      <c r="D256" s="62">
        <v>47</v>
      </c>
      <c r="E256" s="224"/>
      <c r="K256" s="226"/>
    </row>
    <row r="257" spans="1:11" ht="18.75">
      <c r="A257" s="154" t="s">
        <v>235</v>
      </c>
      <c r="B257" s="155"/>
      <c r="C257" s="11" t="s">
        <v>16</v>
      </c>
      <c r="D257" s="97">
        <v>90.5</v>
      </c>
      <c r="E257" s="224"/>
      <c r="K257" s="226"/>
    </row>
    <row r="258" spans="1:11" ht="18.75">
      <c r="A258" s="154" t="s">
        <v>236</v>
      </c>
      <c r="B258" s="155"/>
      <c r="C258" s="11" t="s">
        <v>16</v>
      </c>
      <c r="D258" s="62">
        <v>23.5</v>
      </c>
      <c r="E258" s="224"/>
      <c r="K258" s="226"/>
    </row>
    <row r="259" spans="1:11" ht="18.75">
      <c r="A259" s="154" t="s">
        <v>237</v>
      </c>
      <c r="B259" s="155"/>
      <c r="C259" s="11" t="s">
        <v>16</v>
      </c>
      <c r="D259" s="62">
        <v>2.7</v>
      </c>
      <c r="E259" s="224"/>
      <c r="K259" s="226"/>
    </row>
    <row r="260" spans="1:11" ht="32.25" customHeight="1">
      <c r="A260" s="154" t="s">
        <v>240</v>
      </c>
      <c r="B260" s="155"/>
      <c r="C260" s="11" t="s">
        <v>16</v>
      </c>
      <c r="D260" s="67" t="s">
        <v>675</v>
      </c>
      <c r="E260" s="224"/>
      <c r="K260" s="226"/>
    </row>
    <row r="261" spans="1:11" ht="45" customHeight="1">
      <c r="A261" s="154" t="s">
        <v>241</v>
      </c>
      <c r="B261" s="155"/>
      <c r="C261" s="11" t="s">
        <v>561</v>
      </c>
      <c r="D261" s="62">
        <v>8.17</v>
      </c>
      <c r="E261" s="224"/>
      <c r="K261" s="226"/>
    </row>
    <row r="262" spans="1:11" ht="29.25" customHeight="1">
      <c r="A262" s="154" t="s">
        <v>238</v>
      </c>
      <c r="B262" s="155"/>
      <c r="C262" s="11" t="s">
        <v>570</v>
      </c>
      <c r="D262" s="62">
        <v>1187</v>
      </c>
      <c r="E262" s="224"/>
      <c r="K262" s="226"/>
    </row>
    <row r="263" spans="1:11" ht="18.75">
      <c r="A263" s="11"/>
      <c r="B263" s="14" t="s">
        <v>242</v>
      </c>
      <c r="C263" s="11" t="s">
        <v>570</v>
      </c>
      <c r="D263" s="62">
        <v>120</v>
      </c>
      <c r="E263" s="224"/>
      <c r="K263" s="226"/>
    </row>
    <row r="264" spans="1:11" ht="30.75" customHeight="1">
      <c r="A264" s="154" t="s">
        <v>243</v>
      </c>
      <c r="B264" s="155"/>
      <c r="C264" s="11" t="s">
        <v>10</v>
      </c>
      <c r="D264" s="62">
        <v>43</v>
      </c>
      <c r="E264" s="224"/>
      <c r="K264" s="226"/>
    </row>
    <row r="265" spans="1:11" ht="18.75">
      <c r="A265" s="11"/>
      <c r="B265" s="14" t="s">
        <v>244</v>
      </c>
      <c r="C265" s="11" t="s">
        <v>10</v>
      </c>
      <c r="D265" s="62"/>
      <c r="E265" s="224"/>
      <c r="K265" s="226"/>
    </row>
    <row r="266" spans="1:11" ht="52.5" customHeight="1">
      <c r="A266" s="154" t="s">
        <v>245</v>
      </c>
      <c r="B266" s="155"/>
      <c r="C266" s="11" t="s">
        <v>570</v>
      </c>
      <c r="D266" s="62">
        <v>22</v>
      </c>
      <c r="E266" s="224"/>
      <c r="K266" s="226"/>
    </row>
    <row r="267" spans="1:11" ht="18.75">
      <c r="A267" s="11"/>
      <c r="B267" s="14" t="s">
        <v>246</v>
      </c>
      <c r="C267" s="11" t="s">
        <v>570</v>
      </c>
      <c r="D267" s="62">
        <v>22</v>
      </c>
      <c r="E267" s="224"/>
      <c r="K267" s="226"/>
    </row>
    <row r="268" spans="1:11" ht="27.75" customHeight="1">
      <c r="A268" s="154" t="s">
        <v>247</v>
      </c>
      <c r="B268" s="155"/>
      <c r="C268" s="11" t="s">
        <v>10</v>
      </c>
      <c r="D268" s="62">
        <v>48</v>
      </c>
      <c r="E268" s="224"/>
      <c r="K268" s="226"/>
    </row>
    <row r="269" spans="1:11" ht="30" customHeight="1">
      <c r="A269" s="154" t="s">
        <v>248</v>
      </c>
      <c r="B269" s="155"/>
      <c r="C269" s="11" t="s">
        <v>10</v>
      </c>
      <c r="D269" s="62">
        <v>12</v>
      </c>
      <c r="E269" s="224"/>
      <c r="K269" s="226"/>
    </row>
    <row r="270" spans="1:11" s="25" customFormat="1" ht="36.75" customHeight="1">
      <c r="A270" s="137" t="s">
        <v>249</v>
      </c>
      <c r="B270" s="200"/>
      <c r="C270" s="27" t="s">
        <v>16</v>
      </c>
      <c r="D270" s="62">
        <v>0</v>
      </c>
      <c r="E270" s="224"/>
      <c r="K270" s="227"/>
    </row>
    <row r="271" spans="1:11" s="25" customFormat="1" ht="22.5" customHeight="1">
      <c r="A271" s="117" t="s">
        <v>155</v>
      </c>
      <c r="B271" s="118"/>
      <c r="C271" s="119"/>
      <c r="D271" s="62"/>
      <c r="E271" s="223" t="s">
        <v>666</v>
      </c>
      <c r="K271" s="227"/>
    </row>
    <row r="272" spans="1:11" s="25" customFormat="1" ht="18.75">
      <c r="A272" s="120" t="s">
        <v>155</v>
      </c>
      <c r="B272" s="120"/>
      <c r="C272" s="27"/>
      <c r="D272" s="82"/>
      <c r="E272" s="223"/>
      <c r="K272" s="227"/>
    </row>
    <row r="273" spans="1:11" s="25" customFormat="1" ht="18.75">
      <c r="A273" s="120" t="s">
        <v>250</v>
      </c>
      <c r="B273" s="120"/>
      <c r="C273" s="27"/>
      <c r="D273" s="62"/>
      <c r="E273" s="223"/>
      <c r="K273" s="227"/>
    </row>
    <row r="274" spans="1:11" s="25" customFormat="1" ht="18.75">
      <c r="A274" s="199"/>
      <c r="B274" s="28" t="s">
        <v>251</v>
      </c>
      <c r="C274" s="27" t="s">
        <v>16</v>
      </c>
      <c r="D274" s="98">
        <v>970</v>
      </c>
      <c r="E274" s="223"/>
      <c r="K274" s="227"/>
    </row>
    <row r="275" spans="1:11" s="25" customFormat="1" ht="18.75">
      <c r="A275" s="199"/>
      <c r="B275" s="28" t="s">
        <v>252</v>
      </c>
      <c r="C275" s="27" t="s">
        <v>16</v>
      </c>
      <c r="D275" s="98">
        <v>14.7</v>
      </c>
      <c r="E275" s="223"/>
      <c r="K275" s="227"/>
    </row>
    <row r="276" spans="1:11" s="25" customFormat="1" ht="18.75">
      <c r="A276" s="199"/>
      <c r="B276" s="28" t="s">
        <v>253</v>
      </c>
      <c r="C276" s="27" t="s">
        <v>16</v>
      </c>
      <c r="D276" s="98">
        <v>18.5</v>
      </c>
      <c r="E276" s="223"/>
      <c r="K276" s="227"/>
    </row>
    <row r="277" spans="1:11" s="25" customFormat="1" ht="18.75">
      <c r="A277" s="199"/>
      <c r="B277" s="28" t="s">
        <v>254</v>
      </c>
      <c r="C277" s="27" t="s">
        <v>16</v>
      </c>
      <c r="D277" s="98">
        <v>3.3</v>
      </c>
      <c r="E277" s="223"/>
      <c r="K277" s="227"/>
    </row>
    <row r="278" spans="1:11" s="25" customFormat="1" ht="32.25">
      <c r="A278" s="199"/>
      <c r="B278" s="28" t="s">
        <v>255</v>
      </c>
      <c r="C278" s="27" t="s">
        <v>16</v>
      </c>
      <c r="D278" s="98">
        <v>18.9</v>
      </c>
      <c r="E278" s="223"/>
      <c r="K278" s="227"/>
    </row>
    <row r="279" spans="1:11" s="25" customFormat="1" ht="18.75">
      <c r="A279" s="120" t="s">
        <v>256</v>
      </c>
      <c r="B279" s="120"/>
      <c r="C279" s="27"/>
      <c r="D279" s="98"/>
      <c r="E279" s="223"/>
      <c r="K279" s="227"/>
    </row>
    <row r="280" spans="1:11" s="25" customFormat="1" ht="18.75">
      <c r="A280" s="199"/>
      <c r="B280" s="28" t="s">
        <v>257</v>
      </c>
      <c r="C280" s="27" t="s">
        <v>10</v>
      </c>
      <c r="D280" s="98">
        <v>4</v>
      </c>
      <c r="E280" s="223"/>
      <c r="K280" s="227"/>
    </row>
    <row r="281" spans="1:11" s="25" customFormat="1" ht="18.75">
      <c r="A281" s="199"/>
      <c r="B281" s="28" t="s">
        <v>258</v>
      </c>
      <c r="C281" s="27" t="s">
        <v>10</v>
      </c>
      <c r="D281" s="98">
        <v>5</v>
      </c>
      <c r="E281" s="223"/>
      <c r="K281" s="227"/>
    </row>
    <row r="282" spans="1:11" s="25" customFormat="1" ht="18.75">
      <c r="A282" s="199"/>
      <c r="B282" s="28" t="s">
        <v>259</v>
      </c>
      <c r="C282" s="27" t="s">
        <v>10</v>
      </c>
      <c r="D282" s="98">
        <v>3</v>
      </c>
      <c r="E282" s="223"/>
      <c r="K282" s="227"/>
    </row>
    <row r="283" spans="1:11" s="25" customFormat="1" ht="18.75">
      <c r="A283" s="120" t="s">
        <v>260</v>
      </c>
      <c r="B283" s="120"/>
      <c r="C283" s="27"/>
      <c r="D283" s="98"/>
      <c r="E283" s="223"/>
      <c r="K283" s="227"/>
    </row>
    <row r="284" spans="1:11" s="25" customFormat="1" ht="18.75">
      <c r="A284" s="199"/>
      <c r="B284" s="28" t="s">
        <v>261</v>
      </c>
      <c r="C284" s="27" t="s">
        <v>19</v>
      </c>
      <c r="D284" s="98" t="s">
        <v>676</v>
      </c>
      <c r="E284" s="223"/>
      <c r="K284" s="227"/>
    </row>
    <row r="285" spans="1:11" s="25" customFormat="1" ht="32.25">
      <c r="A285" s="199"/>
      <c r="B285" s="28" t="s">
        <v>262</v>
      </c>
      <c r="C285" s="11" t="s">
        <v>13</v>
      </c>
      <c r="D285" s="98" t="s">
        <v>677</v>
      </c>
      <c r="E285" s="223"/>
      <c r="K285" s="227"/>
    </row>
    <row r="286" spans="1:11" s="25" customFormat="1" ht="18.75">
      <c r="A286" s="120" t="s">
        <v>263</v>
      </c>
      <c r="B286" s="120"/>
      <c r="C286" s="27"/>
      <c r="D286" s="98"/>
      <c r="E286" s="223"/>
      <c r="K286" s="227"/>
    </row>
    <row r="287" spans="1:11" s="25" customFormat="1" ht="18.75">
      <c r="A287" s="199"/>
      <c r="B287" s="28" t="s">
        <v>264</v>
      </c>
      <c r="C287" s="27" t="s">
        <v>16</v>
      </c>
      <c r="D287" s="98">
        <v>948.1</v>
      </c>
      <c r="E287" s="223"/>
      <c r="K287" s="227"/>
    </row>
    <row r="288" spans="1:11" s="25" customFormat="1" ht="15.75" customHeight="1">
      <c r="A288" s="199"/>
      <c r="B288" s="28" t="s">
        <v>265</v>
      </c>
      <c r="C288" s="27" t="s">
        <v>16</v>
      </c>
      <c r="D288" s="98">
        <v>965.2</v>
      </c>
      <c r="E288" s="223"/>
      <c r="K288" s="227"/>
    </row>
    <row r="289" spans="1:11" s="25" customFormat="1" ht="15.75" customHeight="1">
      <c r="A289" s="199"/>
      <c r="B289" s="28" t="s">
        <v>266</v>
      </c>
      <c r="C289" s="27" t="s">
        <v>16</v>
      </c>
      <c r="D289" s="98">
        <v>948.1</v>
      </c>
      <c r="E289" s="223"/>
      <c r="K289" s="227"/>
    </row>
    <row r="290" spans="1:11" s="25" customFormat="1" ht="18.75">
      <c r="A290" s="120" t="s">
        <v>267</v>
      </c>
      <c r="B290" s="120"/>
      <c r="C290" s="27"/>
      <c r="D290" s="98"/>
      <c r="E290" s="223"/>
      <c r="K290" s="227"/>
    </row>
    <row r="291" spans="1:11" s="25" customFormat="1" ht="18.75">
      <c r="A291" s="199"/>
      <c r="B291" s="28" t="s">
        <v>268</v>
      </c>
      <c r="C291" s="27" t="s">
        <v>10</v>
      </c>
      <c r="D291" s="98">
        <v>56</v>
      </c>
      <c r="E291" s="223"/>
      <c r="K291" s="227"/>
    </row>
    <row r="292" spans="1:11" s="25" customFormat="1" ht="22.5" customHeight="1">
      <c r="A292" s="199"/>
      <c r="B292" s="28" t="s">
        <v>269</v>
      </c>
      <c r="C292" s="27" t="s">
        <v>10</v>
      </c>
      <c r="D292" s="98">
        <v>18</v>
      </c>
      <c r="E292" s="223"/>
      <c r="K292" s="227"/>
    </row>
    <row r="293" spans="1:11" s="25" customFormat="1" ht="18.75">
      <c r="A293" s="120" t="s">
        <v>270</v>
      </c>
      <c r="B293" s="120"/>
      <c r="C293" s="27"/>
      <c r="D293" s="98"/>
      <c r="E293" s="223"/>
      <c r="K293" s="227"/>
    </row>
    <row r="294" spans="1:11" s="25" customFormat="1" ht="18.75">
      <c r="A294" s="201"/>
      <c r="B294" s="28" t="s">
        <v>271</v>
      </c>
      <c r="C294" s="27" t="s">
        <v>10</v>
      </c>
      <c r="D294" s="98" t="s">
        <v>678</v>
      </c>
      <c r="E294" s="223"/>
      <c r="K294" s="227"/>
    </row>
    <row r="295" spans="1:11" s="25" customFormat="1" ht="18.75">
      <c r="A295" s="201"/>
      <c r="B295" s="28" t="s">
        <v>272</v>
      </c>
      <c r="C295" s="27" t="s">
        <v>10</v>
      </c>
      <c r="D295" s="98">
        <v>0</v>
      </c>
      <c r="E295" s="223"/>
      <c r="K295" s="227"/>
    </row>
    <row r="296" spans="1:11" s="25" customFormat="1" ht="18.75">
      <c r="A296" s="201"/>
      <c r="B296" s="28" t="s">
        <v>273</v>
      </c>
      <c r="C296" s="27" t="s">
        <v>10</v>
      </c>
      <c r="D296" s="98">
        <v>1</v>
      </c>
      <c r="E296" s="223"/>
      <c r="K296" s="227"/>
    </row>
    <row r="297" spans="1:11" s="25" customFormat="1" ht="18.75">
      <c r="A297" s="201"/>
      <c r="B297" s="28" t="s">
        <v>274</v>
      </c>
      <c r="C297" s="27" t="s">
        <v>10</v>
      </c>
      <c r="D297" s="98">
        <v>1</v>
      </c>
      <c r="E297" s="223"/>
      <c r="K297" s="227"/>
    </row>
    <row r="298" spans="1:11" s="25" customFormat="1" ht="18.75">
      <c r="A298" s="201"/>
      <c r="B298" s="28" t="s">
        <v>275</v>
      </c>
      <c r="C298" s="27" t="s">
        <v>10</v>
      </c>
      <c r="D298" s="98">
        <v>34</v>
      </c>
      <c r="E298" s="223"/>
      <c r="K298" s="227"/>
    </row>
    <row r="299" spans="1:11" s="25" customFormat="1" ht="20.25">
      <c r="A299" s="117" t="s">
        <v>276</v>
      </c>
      <c r="B299" s="118"/>
      <c r="C299" s="119"/>
      <c r="D299" s="62"/>
      <c r="E299" s="57"/>
      <c r="K299" s="227"/>
    </row>
    <row r="300" spans="1:11" ht="18.75">
      <c r="A300" s="202" t="s">
        <v>277</v>
      </c>
      <c r="B300" s="202"/>
      <c r="C300" s="1"/>
      <c r="D300" s="62"/>
      <c r="E300" s="58"/>
      <c r="K300" s="226"/>
    </row>
    <row r="301" spans="1:11" ht="18.75">
      <c r="A301" s="202" t="s">
        <v>278</v>
      </c>
      <c r="B301" s="202"/>
      <c r="C301" s="1"/>
      <c r="D301" s="62"/>
      <c r="E301" s="58"/>
      <c r="K301" s="226"/>
    </row>
    <row r="302" spans="1:11" ht="18.75">
      <c r="A302" s="202" t="s">
        <v>279</v>
      </c>
      <c r="B302" s="202"/>
      <c r="C302" s="1"/>
      <c r="D302" s="62"/>
      <c r="E302" s="58"/>
      <c r="K302" s="226"/>
    </row>
    <row r="303" spans="1:11" ht="18.75">
      <c r="A303" s="202" t="s">
        <v>280</v>
      </c>
      <c r="B303" s="202"/>
      <c r="C303" s="1"/>
      <c r="D303" s="62"/>
      <c r="E303" s="58"/>
      <c r="K303" s="226"/>
    </row>
    <row r="304" spans="1:11" ht="18.75">
      <c r="A304" s="202" t="s">
        <v>281</v>
      </c>
      <c r="B304" s="202"/>
      <c r="C304" s="1"/>
      <c r="D304" s="62"/>
      <c r="E304" s="58"/>
      <c r="K304" s="226"/>
    </row>
    <row r="305" spans="1:11" ht="18.75">
      <c r="A305" s="202" t="s">
        <v>282</v>
      </c>
      <c r="B305" s="202"/>
      <c r="C305" s="1"/>
      <c r="D305" s="62"/>
      <c r="E305" s="58"/>
      <c r="K305" s="226"/>
    </row>
    <row r="306" spans="1:11" s="25" customFormat="1" ht="20.25">
      <c r="A306" s="117" t="s">
        <v>277</v>
      </c>
      <c r="B306" s="118"/>
      <c r="C306" s="119"/>
      <c r="D306" s="62"/>
      <c r="E306" s="223" t="s">
        <v>660</v>
      </c>
      <c r="K306" s="227"/>
    </row>
    <row r="307" spans="1:11" s="25" customFormat="1" ht="20.25">
      <c r="A307" s="117" t="s">
        <v>283</v>
      </c>
      <c r="B307" s="118"/>
      <c r="C307" s="119"/>
      <c r="D307" s="62"/>
      <c r="E307" s="223"/>
      <c r="K307" s="227"/>
    </row>
    <row r="308" spans="1:11" s="25" customFormat="1" ht="29.25" customHeight="1">
      <c r="A308" s="120" t="s">
        <v>284</v>
      </c>
      <c r="B308" s="120"/>
      <c r="C308" s="27"/>
      <c r="D308" s="62">
        <v>22</v>
      </c>
      <c r="E308" s="223"/>
      <c r="K308" s="227"/>
    </row>
    <row r="309" spans="1:11" s="25" customFormat="1" ht="18.75">
      <c r="A309" s="137" t="s">
        <v>285</v>
      </c>
      <c r="B309" s="200"/>
      <c r="C309" s="27" t="s">
        <v>10</v>
      </c>
      <c r="D309" s="62">
        <v>12</v>
      </c>
      <c r="E309" s="223"/>
      <c r="K309" s="227"/>
    </row>
    <row r="310" spans="1:11" s="25" customFormat="1" ht="18.75">
      <c r="A310" s="203"/>
      <c r="B310" s="28" t="s">
        <v>286</v>
      </c>
      <c r="C310" s="27" t="s">
        <v>10</v>
      </c>
      <c r="D310" s="62">
        <v>12</v>
      </c>
      <c r="E310" s="223"/>
      <c r="K310" s="227"/>
    </row>
    <row r="311" spans="1:11" s="25" customFormat="1" ht="18.75">
      <c r="A311" s="203"/>
      <c r="B311" s="28" t="s">
        <v>287</v>
      </c>
      <c r="C311" s="27" t="s">
        <v>10</v>
      </c>
      <c r="D311" s="62">
        <v>0</v>
      </c>
      <c r="E311" s="223"/>
      <c r="K311" s="227"/>
    </row>
    <row r="312" spans="1:11" s="25" customFormat="1" ht="18.75">
      <c r="A312" s="203"/>
      <c r="B312" s="28" t="s">
        <v>288</v>
      </c>
      <c r="C312" s="27" t="s">
        <v>10</v>
      </c>
      <c r="D312" s="62">
        <v>0</v>
      </c>
      <c r="E312" s="223"/>
      <c r="K312" s="227"/>
    </row>
    <row r="313" spans="1:11" s="25" customFormat="1" ht="18.75">
      <c r="A313" s="137" t="s">
        <v>289</v>
      </c>
      <c r="B313" s="200"/>
      <c r="C313" s="27" t="s">
        <v>10</v>
      </c>
      <c r="D313" s="62">
        <v>10</v>
      </c>
      <c r="E313" s="223"/>
      <c r="K313" s="227"/>
    </row>
    <row r="314" spans="1:11" s="25" customFormat="1" ht="18.75">
      <c r="A314" s="137" t="s">
        <v>290</v>
      </c>
      <c r="B314" s="200"/>
      <c r="C314" s="27" t="s">
        <v>10</v>
      </c>
      <c r="D314" s="62">
        <v>12</v>
      </c>
      <c r="E314" s="223"/>
      <c r="K314" s="227"/>
    </row>
    <row r="315" spans="1:11" s="25" customFormat="1" ht="15.75" customHeight="1">
      <c r="A315" s="142" t="s">
        <v>291</v>
      </c>
      <c r="B315" s="190"/>
      <c r="C315" s="27"/>
      <c r="D315" s="62"/>
      <c r="E315" s="223"/>
      <c r="K315" s="227"/>
    </row>
    <row r="316" spans="1:11" s="25" customFormat="1" ht="18.75">
      <c r="A316" s="199"/>
      <c r="B316" s="28" t="s">
        <v>292</v>
      </c>
      <c r="C316" s="27" t="s">
        <v>585</v>
      </c>
      <c r="D316" s="99">
        <v>1.82</v>
      </c>
      <c r="E316" s="223"/>
      <c r="K316" s="227"/>
    </row>
    <row r="317" spans="1:11" s="25" customFormat="1" ht="18.75">
      <c r="A317" s="199"/>
      <c r="B317" s="28" t="s">
        <v>293</v>
      </c>
      <c r="C317" s="27" t="s">
        <v>585</v>
      </c>
      <c r="D317" s="99">
        <v>0.41</v>
      </c>
      <c r="E317" s="223"/>
      <c r="K317" s="227"/>
    </row>
    <row r="318" spans="1:11" s="25" customFormat="1" ht="18.75">
      <c r="A318" s="199"/>
      <c r="B318" s="28" t="s">
        <v>294</v>
      </c>
      <c r="C318" s="27" t="s">
        <v>585</v>
      </c>
      <c r="D318" s="99">
        <v>0.416</v>
      </c>
      <c r="E318" s="223"/>
      <c r="K318" s="227"/>
    </row>
    <row r="319" spans="1:11" s="25" customFormat="1" ht="18.75">
      <c r="A319" s="199"/>
      <c r="B319" s="28" t="s">
        <v>295</v>
      </c>
      <c r="C319" s="27" t="s">
        <v>585</v>
      </c>
      <c r="D319" s="99">
        <v>0.826</v>
      </c>
      <c r="E319" s="223"/>
      <c r="K319" s="227"/>
    </row>
    <row r="320" spans="1:11" s="25" customFormat="1" ht="18.75">
      <c r="A320" s="199"/>
      <c r="B320" s="28" t="s">
        <v>296</v>
      </c>
      <c r="C320" s="27" t="s">
        <v>585</v>
      </c>
      <c r="D320" s="99">
        <v>1.2</v>
      </c>
      <c r="E320" s="223"/>
      <c r="K320" s="227"/>
    </row>
    <row r="321" spans="1:11" s="25" customFormat="1" ht="30" customHeight="1">
      <c r="A321" s="135" t="s">
        <v>297</v>
      </c>
      <c r="B321" s="136"/>
      <c r="C321" s="27"/>
      <c r="D321" s="62"/>
      <c r="E321" s="223"/>
      <c r="K321" s="227"/>
    </row>
    <row r="322" spans="1:11" s="25" customFormat="1" ht="18.75">
      <c r="A322" s="199"/>
      <c r="B322" s="28" t="s">
        <v>292</v>
      </c>
      <c r="C322" s="27" t="s">
        <v>585</v>
      </c>
      <c r="D322" s="99">
        <v>1.256</v>
      </c>
      <c r="E322" s="223"/>
      <c r="K322" s="227"/>
    </row>
    <row r="323" spans="1:11" s="25" customFormat="1" ht="18.75">
      <c r="A323" s="199"/>
      <c r="B323" s="28" t="s">
        <v>293</v>
      </c>
      <c r="C323" s="27" t="s">
        <v>585</v>
      </c>
      <c r="D323" s="99">
        <v>0.001</v>
      </c>
      <c r="E323" s="223"/>
      <c r="K323" s="227"/>
    </row>
    <row r="324" spans="1:11" s="25" customFormat="1" ht="18.75">
      <c r="A324" s="199"/>
      <c r="B324" s="28" t="s">
        <v>294</v>
      </c>
      <c r="C324" s="27" t="s">
        <v>585</v>
      </c>
      <c r="D324" s="99">
        <v>0.168</v>
      </c>
      <c r="E324" s="223"/>
      <c r="K324" s="227"/>
    </row>
    <row r="325" spans="1:11" s="25" customFormat="1" ht="18.75">
      <c r="A325" s="199"/>
      <c r="B325" s="28" t="s">
        <v>295</v>
      </c>
      <c r="C325" s="27" t="s">
        <v>585</v>
      </c>
      <c r="D325" s="99">
        <v>0.169</v>
      </c>
      <c r="E325" s="223"/>
      <c r="K325" s="227"/>
    </row>
    <row r="326" spans="1:11" s="25" customFormat="1" ht="18.75">
      <c r="A326" s="199"/>
      <c r="B326" s="28" t="s">
        <v>296</v>
      </c>
      <c r="C326" s="27" t="s">
        <v>585</v>
      </c>
      <c r="D326" s="99">
        <v>1.087</v>
      </c>
      <c r="E326" s="223"/>
      <c r="K326" s="227"/>
    </row>
    <row r="327" spans="1:11" s="25" customFormat="1" ht="18.75">
      <c r="A327" s="135" t="s">
        <v>562</v>
      </c>
      <c r="B327" s="136"/>
      <c r="C327" s="27"/>
      <c r="D327" s="99"/>
      <c r="E327" s="223"/>
      <c r="K327" s="227"/>
    </row>
    <row r="328" spans="1:11" s="25" customFormat="1" ht="18.75">
      <c r="A328" s="199"/>
      <c r="B328" s="28" t="s">
        <v>292</v>
      </c>
      <c r="C328" s="27" t="s">
        <v>561</v>
      </c>
      <c r="D328" s="100">
        <v>69</v>
      </c>
      <c r="E328" s="223"/>
      <c r="K328" s="227"/>
    </row>
    <row r="329" spans="1:11" s="25" customFormat="1" ht="18.75">
      <c r="A329" s="199"/>
      <c r="B329" s="28" t="s">
        <v>293</v>
      </c>
      <c r="C329" s="27" t="s">
        <v>561</v>
      </c>
      <c r="D329" s="100">
        <v>0.2</v>
      </c>
      <c r="E329" s="223"/>
      <c r="K329" s="227"/>
    </row>
    <row r="330" spans="1:11" s="25" customFormat="1" ht="18.75">
      <c r="A330" s="199"/>
      <c r="B330" s="28" t="s">
        <v>294</v>
      </c>
      <c r="C330" s="27" t="s">
        <v>561</v>
      </c>
      <c r="D330" s="100">
        <v>40.38</v>
      </c>
      <c r="E330" s="223"/>
      <c r="K330" s="227"/>
    </row>
    <row r="331" spans="1:11" s="25" customFormat="1" ht="18.75">
      <c r="A331" s="199"/>
      <c r="B331" s="28" t="s">
        <v>295</v>
      </c>
      <c r="C331" s="27" t="s">
        <v>561</v>
      </c>
      <c r="D331" s="100">
        <v>20.46</v>
      </c>
      <c r="E331" s="223"/>
      <c r="K331" s="227"/>
    </row>
    <row r="332" spans="1:11" s="25" customFormat="1" ht="18.75">
      <c r="A332" s="199"/>
      <c r="B332" s="28" t="s">
        <v>296</v>
      </c>
      <c r="C332" s="27" t="s">
        <v>561</v>
      </c>
      <c r="D332" s="100">
        <v>90.58</v>
      </c>
      <c r="E332" s="223"/>
      <c r="K332" s="227"/>
    </row>
    <row r="333" spans="1:11" s="25" customFormat="1" ht="21" customHeight="1">
      <c r="A333" s="135" t="s">
        <v>298</v>
      </c>
      <c r="B333" s="136"/>
      <c r="C333" s="27"/>
      <c r="D333" s="62"/>
      <c r="E333" s="223"/>
      <c r="K333" s="227"/>
    </row>
    <row r="334" spans="1:11" s="25" customFormat="1" ht="18.75">
      <c r="A334" s="199"/>
      <c r="B334" s="28" t="s">
        <v>299</v>
      </c>
      <c r="C334" s="27" t="s">
        <v>585</v>
      </c>
      <c r="D334" s="62">
        <v>0</v>
      </c>
      <c r="E334" s="223"/>
      <c r="K334" s="227"/>
    </row>
    <row r="335" spans="1:11" s="25" customFormat="1" ht="18.75">
      <c r="A335" s="199"/>
      <c r="B335" s="28" t="s">
        <v>300</v>
      </c>
      <c r="C335" s="27" t="s">
        <v>585</v>
      </c>
      <c r="D335" s="62">
        <v>0</v>
      </c>
      <c r="E335" s="223"/>
      <c r="K335" s="227"/>
    </row>
    <row r="336" spans="1:11" s="25" customFormat="1" ht="18.75">
      <c r="A336" s="199"/>
      <c r="B336" s="28" t="s">
        <v>301</v>
      </c>
      <c r="C336" s="27" t="s">
        <v>585</v>
      </c>
      <c r="D336" s="62">
        <v>0</v>
      </c>
      <c r="E336" s="223"/>
      <c r="K336" s="227"/>
    </row>
    <row r="337" spans="1:11" s="25" customFormat="1" ht="39" customHeight="1">
      <c r="A337" s="135" t="s">
        <v>302</v>
      </c>
      <c r="B337" s="136"/>
      <c r="C337" s="27"/>
      <c r="D337" s="62"/>
      <c r="E337" s="223"/>
      <c r="K337" s="227"/>
    </row>
    <row r="338" spans="1:11" s="25" customFormat="1" ht="18.75">
      <c r="A338" s="199"/>
      <c r="B338" s="28" t="s">
        <v>292</v>
      </c>
      <c r="C338" s="27" t="s">
        <v>585</v>
      </c>
      <c r="D338" s="62">
        <v>0.285</v>
      </c>
      <c r="E338" s="223"/>
      <c r="K338" s="227"/>
    </row>
    <row r="339" spans="1:11" s="25" customFormat="1" ht="18.75">
      <c r="A339" s="199"/>
      <c r="B339" s="28" t="s">
        <v>293</v>
      </c>
      <c r="C339" s="27" t="s">
        <v>585</v>
      </c>
      <c r="D339" s="99">
        <v>0.18</v>
      </c>
      <c r="E339" s="223"/>
      <c r="K339" s="227"/>
    </row>
    <row r="340" spans="1:11" s="25" customFormat="1" ht="18.75">
      <c r="A340" s="199"/>
      <c r="B340" s="28" t="s">
        <v>294</v>
      </c>
      <c r="C340" s="27" t="s">
        <v>585</v>
      </c>
      <c r="D340" s="62">
        <v>0.182</v>
      </c>
      <c r="E340" s="223"/>
      <c r="K340" s="227"/>
    </row>
    <row r="341" spans="1:11" s="25" customFormat="1" ht="18.75">
      <c r="A341" s="199"/>
      <c r="B341" s="28" t="s">
        <v>295</v>
      </c>
      <c r="C341" s="27" t="s">
        <v>585</v>
      </c>
      <c r="D341" s="62">
        <v>0.362</v>
      </c>
      <c r="E341" s="223"/>
      <c r="K341" s="227"/>
    </row>
    <row r="342" spans="1:11" s="25" customFormat="1" ht="18.75">
      <c r="A342" s="199"/>
      <c r="B342" s="28" t="s">
        <v>296</v>
      </c>
      <c r="C342" s="27" t="s">
        <v>585</v>
      </c>
      <c r="D342" s="67">
        <v>0.024</v>
      </c>
      <c r="E342" s="223"/>
      <c r="K342" s="227"/>
    </row>
    <row r="343" spans="1:11" s="25" customFormat="1" ht="31.5" customHeight="1">
      <c r="A343" s="135" t="s">
        <v>303</v>
      </c>
      <c r="B343" s="136"/>
      <c r="C343" s="27"/>
      <c r="D343" s="62"/>
      <c r="E343" s="223"/>
      <c r="K343" s="227"/>
    </row>
    <row r="344" spans="1:11" s="25" customFormat="1" ht="18.75">
      <c r="A344" s="199"/>
      <c r="B344" s="28" t="s">
        <v>304</v>
      </c>
      <c r="C344" s="27" t="s">
        <v>20</v>
      </c>
      <c r="D344" s="62">
        <v>0</v>
      </c>
      <c r="E344" s="223"/>
      <c r="K344" s="227"/>
    </row>
    <row r="345" spans="1:11" s="25" customFormat="1" ht="32.25">
      <c r="A345" s="199"/>
      <c r="B345" s="28" t="s">
        <v>305</v>
      </c>
      <c r="C345" s="27" t="s">
        <v>20</v>
      </c>
      <c r="D345" s="62">
        <v>9</v>
      </c>
      <c r="E345" s="223"/>
      <c r="K345" s="227"/>
    </row>
    <row r="346" spans="1:11" s="25" customFormat="1" ht="32.25">
      <c r="A346" s="199"/>
      <c r="B346" s="28" t="s">
        <v>306</v>
      </c>
      <c r="C346" s="27" t="s">
        <v>20</v>
      </c>
      <c r="D346" s="62">
        <v>0</v>
      </c>
      <c r="E346" s="223"/>
      <c r="K346" s="227"/>
    </row>
    <row r="347" spans="1:11" s="25" customFormat="1" ht="79.5">
      <c r="A347" s="199"/>
      <c r="B347" s="28" t="s">
        <v>21</v>
      </c>
      <c r="C347" s="27" t="s">
        <v>561</v>
      </c>
      <c r="D347" s="62">
        <v>0.7</v>
      </c>
      <c r="E347" s="223"/>
      <c r="K347" s="227"/>
    </row>
    <row r="348" spans="1:11" s="25" customFormat="1" ht="30" customHeight="1">
      <c r="A348" s="135" t="s">
        <v>563</v>
      </c>
      <c r="B348" s="136"/>
      <c r="C348" s="27"/>
      <c r="D348" s="62"/>
      <c r="E348" s="223"/>
      <c r="K348" s="227"/>
    </row>
    <row r="349" spans="1:11" s="25" customFormat="1" ht="18.75">
      <c r="A349" s="43"/>
      <c r="B349" s="28" t="s">
        <v>304</v>
      </c>
      <c r="C349" s="27" t="s">
        <v>20</v>
      </c>
      <c r="D349" s="62">
        <v>0</v>
      </c>
      <c r="E349" s="223"/>
      <c r="K349" s="227"/>
    </row>
    <row r="350" spans="1:11" s="25" customFormat="1" ht="32.25">
      <c r="A350" s="43"/>
      <c r="B350" s="28" t="s">
        <v>305</v>
      </c>
      <c r="C350" s="27" t="s">
        <v>20</v>
      </c>
      <c r="D350" s="62">
        <v>12</v>
      </c>
      <c r="E350" s="223"/>
      <c r="K350" s="227"/>
    </row>
    <row r="351" spans="1:11" s="25" customFormat="1" ht="32.25">
      <c r="A351" s="43"/>
      <c r="B351" s="28" t="s">
        <v>306</v>
      </c>
      <c r="C351" s="27" t="s">
        <v>20</v>
      </c>
      <c r="D351" s="62">
        <v>0</v>
      </c>
      <c r="E351" s="223"/>
      <c r="K351" s="227"/>
    </row>
    <row r="352" spans="1:11" s="25" customFormat="1" ht="79.5">
      <c r="A352" s="43"/>
      <c r="B352" s="28" t="s">
        <v>22</v>
      </c>
      <c r="C352" s="27" t="s">
        <v>561</v>
      </c>
      <c r="D352" s="62">
        <v>0.9</v>
      </c>
      <c r="E352" s="223"/>
      <c r="K352" s="227"/>
    </row>
    <row r="353" spans="1:11" s="25" customFormat="1" ht="30" customHeight="1">
      <c r="A353" s="135" t="s">
        <v>307</v>
      </c>
      <c r="B353" s="136"/>
      <c r="C353" s="27" t="s">
        <v>585</v>
      </c>
      <c r="D353" s="101">
        <f>296/1000</f>
        <v>0.296</v>
      </c>
      <c r="E353" s="223"/>
      <c r="K353" s="227"/>
    </row>
    <row r="354" spans="1:11" s="25" customFormat="1" ht="18.75">
      <c r="A354" s="137" t="s">
        <v>308</v>
      </c>
      <c r="B354" s="200"/>
      <c r="C354" s="27" t="s">
        <v>23</v>
      </c>
      <c r="D354" s="78">
        <v>24701.6</v>
      </c>
      <c r="E354" s="223"/>
      <c r="K354" s="227"/>
    </row>
    <row r="355" spans="1:11" s="25" customFormat="1" ht="18.75">
      <c r="A355" s="199"/>
      <c r="B355" s="28" t="s">
        <v>311</v>
      </c>
      <c r="C355" s="27" t="s">
        <v>23</v>
      </c>
      <c r="D355" s="78">
        <v>44268</v>
      </c>
      <c r="E355" s="223"/>
      <c r="K355" s="227"/>
    </row>
    <row r="356" spans="1:11" s="25" customFormat="1" ht="32.25">
      <c r="A356" s="199"/>
      <c r="B356" s="28" t="s">
        <v>310</v>
      </c>
      <c r="C356" s="27" t="s">
        <v>23</v>
      </c>
      <c r="D356" s="78">
        <v>39566</v>
      </c>
      <c r="E356" s="223"/>
      <c r="K356" s="227"/>
    </row>
    <row r="357" spans="1:11" s="25" customFormat="1" ht="18.75">
      <c r="A357" s="142" t="s">
        <v>312</v>
      </c>
      <c r="B357" s="190"/>
      <c r="C357" s="27"/>
      <c r="D357" s="62"/>
      <c r="E357" s="223"/>
      <c r="K357" s="227"/>
    </row>
    <row r="358" spans="1:11" s="25" customFormat="1" ht="18.75">
      <c r="A358" s="137" t="s">
        <v>313</v>
      </c>
      <c r="B358" s="200"/>
      <c r="C358" s="27" t="s">
        <v>10</v>
      </c>
      <c r="D358" s="62">
        <v>0</v>
      </c>
      <c r="E358" s="223"/>
      <c r="K358" s="227"/>
    </row>
    <row r="359" spans="1:11" s="25" customFormat="1" ht="18.75">
      <c r="A359" s="137" t="s">
        <v>314</v>
      </c>
      <c r="B359" s="200"/>
      <c r="C359" s="27" t="s">
        <v>10</v>
      </c>
      <c r="D359" s="62">
        <v>0</v>
      </c>
      <c r="E359" s="223"/>
      <c r="K359" s="227"/>
    </row>
    <row r="360" spans="1:11" s="25" customFormat="1" ht="45" customHeight="1">
      <c r="A360" s="142" t="s">
        <v>315</v>
      </c>
      <c r="B360" s="190"/>
      <c r="C360" s="27" t="s">
        <v>10</v>
      </c>
      <c r="D360" s="62">
        <v>0</v>
      </c>
      <c r="E360" s="223"/>
      <c r="K360" s="227"/>
    </row>
    <row r="361" spans="1:11" s="25" customFormat="1" ht="65.25" customHeight="1">
      <c r="A361" s="142" t="s">
        <v>564</v>
      </c>
      <c r="B361" s="190"/>
      <c r="C361" s="27" t="s">
        <v>561</v>
      </c>
      <c r="D361" s="62">
        <v>100</v>
      </c>
      <c r="E361" s="223"/>
      <c r="K361" s="227"/>
    </row>
    <row r="362" spans="1:11" s="25" customFormat="1" ht="65.25" customHeight="1">
      <c r="A362" s="142" t="s">
        <v>0</v>
      </c>
      <c r="B362" s="190"/>
      <c r="C362" s="27" t="s">
        <v>10</v>
      </c>
      <c r="D362" s="62">
        <v>0</v>
      </c>
      <c r="E362" s="223"/>
      <c r="K362" s="227"/>
    </row>
    <row r="363" spans="1:11" s="25" customFormat="1" ht="61.5" customHeight="1">
      <c r="A363" s="142" t="s">
        <v>1</v>
      </c>
      <c r="B363" s="190"/>
      <c r="C363" s="27" t="s">
        <v>10</v>
      </c>
      <c r="D363" s="62">
        <v>22</v>
      </c>
      <c r="E363" s="223"/>
      <c r="K363" s="227"/>
    </row>
    <row r="364" spans="1:11" s="25" customFormat="1" ht="36.75" customHeight="1">
      <c r="A364" s="142" t="s">
        <v>2</v>
      </c>
      <c r="B364" s="190"/>
      <c r="C364" s="27"/>
      <c r="D364" s="62">
        <v>22</v>
      </c>
      <c r="E364" s="223"/>
      <c r="K364" s="227"/>
    </row>
    <row r="365" spans="1:11" s="25" customFormat="1" ht="20.25">
      <c r="A365" s="117" t="s">
        <v>316</v>
      </c>
      <c r="B365" s="118"/>
      <c r="C365" s="119"/>
      <c r="D365" s="62"/>
      <c r="E365" s="223"/>
      <c r="K365" s="227"/>
    </row>
    <row r="366" spans="1:11" s="25" customFormat="1" ht="18.75">
      <c r="A366" s="142" t="s">
        <v>317</v>
      </c>
      <c r="B366" s="190"/>
      <c r="C366" s="27" t="s">
        <v>10</v>
      </c>
      <c r="D366" s="62" t="s">
        <v>681</v>
      </c>
      <c r="E366" s="223"/>
      <c r="K366" s="227"/>
    </row>
    <row r="367" spans="1:11" s="25" customFormat="1" ht="18.75">
      <c r="A367" s="199"/>
      <c r="B367" s="28" t="s">
        <v>318</v>
      </c>
      <c r="C367" s="27" t="s">
        <v>10</v>
      </c>
      <c r="D367" s="62"/>
      <c r="E367" s="223"/>
      <c r="K367" s="227"/>
    </row>
    <row r="368" spans="1:11" s="25" customFormat="1" ht="32.25">
      <c r="A368" s="199"/>
      <c r="B368" s="28" t="s">
        <v>319</v>
      </c>
      <c r="C368" s="27" t="s">
        <v>10</v>
      </c>
      <c r="D368" s="62">
        <v>20</v>
      </c>
      <c r="E368" s="223"/>
      <c r="K368" s="227"/>
    </row>
    <row r="369" spans="1:11" s="25" customFormat="1" ht="18.75">
      <c r="A369" s="142" t="s">
        <v>320</v>
      </c>
      <c r="B369" s="190"/>
      <c r="C369" s="27"/>
      <c r="D369" s="62">
        <v>2.776</v>
      </c>
      <c r="E369" s="223"/>
      <c r="K369" s="227"/>
    </row>
    <row r="370" spans="1:11" s="25" customFormat="1" ht="18.75">
      <c r="A370" s="199"/>
      <c r="B370" s="28" t="s">
        <v>318</v>
      </c>
      <c r="C370" s="27" t="s">
        <v>585</v>
      </c>
      <c r="D370" s="62"/>
      <c r="E370" s="223"/>
      <c r="K370" s="227"/>
    </row>
    <row r="371" spans="1:11" s="25" customFormat="1" ht="32.25">
      <c r="A371" s="199"/>
      <c r="B371" s="28" t="s">
        <v>319</v>
      </c>
      <c r="C371" s="27" t="s">
        <v>585</v>
      </c>
      <c r="D371" s="62">
        <v>2.776</v>
      </c>
      <c r="E371" s="223"/>
      <c r="K371" s="227"/>
    </row>
    <row r="372" spans="1:11" s="25" customFormat="1" ht="18.75">
      <c r="A372" s="137" t="s">
        <v>322</v>
      </c>
      <c r="B372" s="200"/>
      <c r="C372" s="27"/>
      <c r="D372" s="99">
        <v>2.11</v>
      </c>
      <c r="E372" s="223"/>
      <c r="K372" s="227"/>
    </row>
    <row r="373" spans="1:11" s="25" customFormat="1" ht="18.75">
      <c r="A373" s="199"/>
      <c r="B373" s="28" t="s">
        <v>323</v>
      </c>
      <c r="C373" s="27" t="s">
        <v>585</v>
      </c>
      <c r="D373" s="62"/>
      <c r="E373" s="223"/>
      <c r="K373" s="227"/>
    </row>
    <row r="374" spans="1:11" s="25" customFormat="1" ht="18.75">
      <c r="A374" s="199"/>
      <c r="B374" s="28" t="s">
        <v>324</v>
      </c>
      <c r="C374" s="27" t="s">
        <v>585</v>
      </c>
      <c r="D374" s="99">
        <v>2.11</v>
      </c>
      <c r="E374" s="223"/>
      <c r="K374" s="227"/>
    </row>
    <row r="375" spans="1:11" s="25" customFormat="1" ht="32.25">
      <c r="A375" s="199"/>
      <c r="B375" s="28" t="s">
        <v>565</v>
      </c>
      <c r="C375" s="27" t="s">
        <v>561</v>
      </c>
      <c r="D375" s="62">
        <v>76</v>
      </c>
      <c r="E375" s="223"/>
      <c r="K375" s="227"/>
    </row>
    <row r="376" spans="1:11" s="25" customFormat="1" ht="15" customHeight="1">
      <c r="A376" s="205" t="s">
        <v>325</v>
      </c>
      <c r="B376" s="206"/>
      <c r="C376" s="51"/>
      <c r="D376" s="62">
        <v>0.666</v>
      </c>
      <c r="E376" s="223"/>
      <c r="K376" s="227"/>
    </row>
    <row r="377" spans="1:11" s="25" customFormat="1" ht="18.75">
      <c r="A377" s="204"/>
      <c r="B377" s="52" t="s">
        <v>323</v>
      </c>
      <c r="C377" s="51" t="s">
        <v>585</v>
      </c>
      <c r="D377" s="62"/>
      <c r="E377" s="223"/>
      <c r="K377" s="227"/>
    </row>
    <row r="378" spans="1:11" s="25" customFormat="1" ht="18.75">
      <c r="A378" s="204"/>
      <c r="B378" s="52" t="s">
        <v>324</v>
      </c>
      <c r="C378" s="51" t="s">
        <v>585</v>
      </c>
      <c r="D378" s="62">
        <v>0.666</v>
      </c>
      <c r="E378" s="223"/>
      <c r="K378" s="227"/>
    </row>
    <row r="379" spans="1:11" s="25" customFormat="1" ht="32.25">
      <c r="A379" s="204"/>
      <c r="B379" s="52" t="s">
        <v>565</v>
      </c>
      <c r="C379" s="51" t="s">
        <v>561</v>
      </c>
      <c r="D379" s="62">
        <v>23.9</v>
      </c>
      <c r="E379" s="223"/>
      <c r="K379" s="227"/>
    </row>
    <row r="380" spans="1:11" s="25" customFormat="1" ht="18.75">
      <c r="A380" s="205" t="s">
        <v>326</v>
      </c>
      <c r="B380" s="206"/>
      <c r="C380" s="51"/>
      <c r="D380" s="62">
        <v>0</v>
      </c>
      <c r="E380" s="223"/>
      <c r="K380" s="227"/>
    </row>
    <row r="381" spans="1:11" s="25" customFormat="1" ht="18.75">
      <c r="A381" s="204"/>
      <c r="B381" s="52" t="s">
        <v>323</v>
      </c>
      <c r="C381" s="51" t="s">
        <v>585</v>
      </c>
      <c r="D381" s="62"/>
      <c r="E381" s="223"/>
      <c r="K381" s="227"/>
    </row>
    <row r="382" spans="1:11" s="25" customFormat="1" ht="18.75">
      <c r="A382" s="204"/>
      <c r="B382" s="52" t="s">
        <v>324</v>
      </c>
      <c r="C382" s="51" t="s">
        <v>585</v>
      </c>
      <c r="D382" s="62">
        <v>0</v>
      </c>
      <c r="E382" s="223"/>
      <c r="K382" s="227"/>
    </row>
    <row r="383" spans="1:11" s="25" customFormat="1" ht="32.25">
      <c r="A383" s="204"/>
      <c r="B383" s="52" t="s">
        <v>565</v>
      </c>
      <c r="C383" s="51" t="s">
        <v>561</v>
      </c>
      <c r="D383" s="62">
        <v>0</v>
      </c>
      <c r="E383" s="223"/>
      <c r="K383" s="227"/>
    </row>
    <row r="384" spans="1:11" s="25" customFormat="1" ht="18.75">
      <c r="A384" s="207" t="s">
        <v>327</v>
      </c>
      <c r="B384" s="208"/>
      <c r="C384" s="51"/>
      <c r="D384" s="62">
        <v>35</v>
      </c>
      <c r="E384" s="223"/>
      <c r="K384" s="227"/>
    </row>
    <row r="385" spans="1:11" s="25" customFormat="1" ht="18.75">
      <c r="A385" s="204"/>
      <c r="B385" s="52" t="s">
        <v>304</v>
      </c>
      <c r="C385" s="51" t="s">
        <v>20</v>
      </c>
      <c r="D385" s="62">
        <v>18</v>
      </c>
      <c r="E385" s="223"/>
      <c r="K385" s="227"/>
    </row>
    <row r="386" spans="1:11" s="25" customFormat="1" ht="32.25">
      <c r="A386" s="204"/>
      <c r="B386" s="52" t="s">
        <v>305</v>
      </c>
      <c r="C386" s="51" t="s">
        <v>20</v>
      </c>
      <c r="D386" s="62">
        <v>17</v>
      </c>
      <c r="E386" s="223"/>
      <c r="K386" s="227"/>
    </row>
    <row r="387" spans="1:11" s="25" customFormat="1" ht="32.25">
      <c r="A387" s="204"/>
      <c r="B387" s="52" t="s">
        <v>328</v>
      </c>
      <c r="C387" s="51" t="s">
        <v>20</v>
      </c>
      <c r="D387" s="62">
        <v>0</v>
      </c>
      <c r="E387" s="223"/>
      <c r="K387" s="227"/>
    </row>
    <row r="388" spans="1:11" s="25" customFormat="1" ht="48">
      <c r="A388" s="204"/>
      <c r="B388" s="52" t="s">
        <v>566</v>
      </c>
      <c r="C388" s="51" t="s">
        <v>561</v>
      </c>
      <c r="D388" s="62">
        <v>1.2</v>
      </c>
      <c r="E388" s="223"/>
      <c r="K388" s="227"/>
    </row>
    <row r="389" spans="1:11" s="25" customFormat="1" ht="18.75">
      <c r="A389" s="142" t="s">
        <v>329</v>
      </c>
      <c r="B389" s="190"/>
      <c r="C389" s="27"/>
      <c r="D389" s="62">
        <v>409</v>
      </c>
      <c r="E389" s="223"/>
      <c r="K389" s="227"/>
    </row>
    <row r="390" spans="1:11" s="25" customFormat="1" ht="18.75">
      <c r="A390" s="199"/>
      <c r="B390" s="28" t="s">
        <v>304</v>
      </c>
      <c r="C390" s="27" t="s">
        <v>20</v>
      </c>
      <c r="D390" s="62">
        <v>42</v>
      </c>
      <c r="E390" s="223"/>
      <c r="K390" s="227"/>
    </row>
    <row r="391" spans="1:11" s="25" customFormat="1" ht="32.25">
      <c r="A391" s="199"/>
      <c r="B391" s="28" t="s">
        <v>305</v>
      </c>
      <c r="C391" s="27" t="s">
        <v>20</v>
      </c>
      <c r="D391" s="62">
        <v>226</v>
      </c>
      <c r="E391" s="223"/>
      <c r="K391" s="227"/>
    </row>
    <row r="392" spans="1:11" s="25" customFormat="1" ht="32.25">
      <c r="A392" s="199"/>
      <c r="B392" s="28" t="s">
        <v>328</v>
      </c>
      <c r="C392" s="27" t="s">
        <v>20</v>
      </c>
      <c r="D392" s="62">
        <v>141</v>
      </c>
      <c r="E392" s="223"/>
      <c r="K392" s="227"/>
    </row>
    <row r="393" spans="1:11" s="25" customFormat="1" ht="48">
      <c r="A393" s="199"/>
      <c r="B393" s="28" t="s">
        <v>567</v>
      </c>
      <c r="C393" s="27" t="s">
        <v>561</v>
      </c>
      <c r="D393" s="62">
        <v>14.7</v>
      </c>
      <c r="E393" s="223"/>
      <c r="K393" s="227"/>
    </row>
    <row r="394" spans="1:11" s="25" customFormat="1" ht="18.75">
      <c r="A394" s="142" t="s">
        <v>330</v>
      </c>
      <c r="B394" s="190"/>
      <c r="C394" s="27" t="s">
        <v>10</v>
      </c>
      <c r="D394" s="102">
        <v>234</v>
      </c>
      <c r="E394" s="223"/>
      <c r="F394" s="53"/>
      <c r="K394" s="227"/>
    </row>
    <row r="395" spans="1:11" s="25" customFormat="1" ht="18.75">
      <c r="A395" s="137" t="s">
        <v>331</v>
      </c>
      <c r="B395" s="200"/>
      <c r="C395" s="27"/>
      <c r="D395" s="102">
        <v>11.9</v>
      </c>
      <c r="E395" s="223"/>
      <c r="K395" s="227"/>
    </row>
    <row r="396" spans="1:11" s="25" customFormat="1" ht="15" customHeight="1">
      <c r="A396" s="199"/>
      <c r="B396" s="28" t="s">
        <v>318</v>
      </c>
      <c r="C396" s="27" t="s">
        <v>20</v>
      </c>
      <c r="D396" s="102"/>
      <c r="E396" s="223"/>
      <c r="K396" s="227"/>
    </row>
    <row r="397" spans="1:11" s="25" customFormat="1" ht="18.75">
      <c r="A397" s="199"/>
      <c r="B397" s="28" t="s">
        <v>321</v>
      </c>
      <c r="C397" s="27" t="s">
        <v>20</v>
      </c>
      <c r="D397" s="102">
        <v>11.9</v>
      </c>
      <c r="E397" s="223"/>
      <c r="K397" s="227"/>
    </row>
    <row r="398" spans="1:11" s="25" customFormat="1" ht="18.75">
      <c r="A398" s="142" t="s">
        <v>332</v>
      </c>
      <c r="B398" s="190"/>
      <c r="C398" s="27" t="s">
        <v>10</v>
      </c>
      <c r="D398" s="102">
        <v>203</v>
      </c>
      <c r="E398" s="223"/>
      <c r="K398" s="227"/>
    </row>
    <row r="399" spans="1:11" s="25" customFormat="1" ht="18.75">
      <c r="A399" s="142" t="s">
        <v>333</v>
      </c>
      <c r="B399" s="190"/>
      <c r="C399" s="27"/>
      <c r="D399" s="102">
        <v>13.7</v>
      </c>
      <c r="E399" s="223"/>
      <c r="K399" s="227"/>
    </row>
    <row r="400" spans="1:11" s="25" customFormat="1" ht="18.75">
      <c r="A400" s="199"/>
      <c r="B400" s="28" t="s">
        <v>318</v>
      </c>
      <c r="C400" s="27" t="s">
        <v>20</v>
      </c>
      <c r="D400" s="102"/>
      <c r="E400" s="223"/>
      <c r="K400" s="227"/>
    </row>
    <row r="401" spans="1:11" s="25" customFormat="1" ht="18.75">
      <c r="A401" s="199"/>
      <c r="B401" s="28" t="s">
        <v>321</v>
      </c>
      <c r="C401" s="27" t="s">
        <v>20</v>
      </c>
      <c r="D401" s="102">
        <v>13.7</v>
      </c>
      <c r="E401" s="223"/>
      <c r="K401" s="227"/>
    </row>
    <row r="402" spans="1:11" s="25" customFormat="1" ht="18.75">
      <c r="A402" s="142" t="s">
        <v>334</v>
      </c>
      <c r="B402" s="190"/>
      <c r="C402" s="27" t="s">
        <v>585</v>
      </c>
      <c r="D402" s="78">
        <f>593/1000</f>
        <v>0.593</v>
      </c>
      <c r="E402" s="223"/>
      <c r="K402" s="227"/>
    </row>
    <row r="403" spans="1:11" s="25" customFormat="1" ht="18.75">
      <c r="A403" s="137" t="s">
        <v>335</v>
      </c>
      <c r="B403" s="200"/>
      <c r="C403" s="27" t="s">
        <v>23</v>
      </c>
      <c r="D403" s="78">
        <v>32112.6</v>
      </c>
      <c r="E403" s="223"/>
      <c r="K403" s="227"/>
    </row>
    <row r="404" spans="1:11" s="25" customFormat="1" ht="18.75">
      <c r="A404" s="199"/>
      <c r="B404" s="28" t="s">
        <v>311</v>
      </c>
      <c r="C404" s="27" t="s">
        <v>23</v>
      </c>
      <c r="D404" s="78">
        <v>58707</v>
      </c>
      <c r="E404" s="223"/>
      <c r="K404" s="227"/>
    </row>
    <row r="405" spans="1:11" s="25" customFormat="1" ht="32.25">
      <c r="A405" s="199"/>
      <c r="B405" s="28" t="s">
        <v>336</v>
      </c>
      <c r="C405" s="27" t="s">
        <v>23</v>
      </c>
      <c r="D405" s="78">
        <v>42808</v>
      </c>
      <c r="E405" s="223"/>
      <c r="K405" s="227"/>
    </row>
    <row r="406" spans="1:11" s="25" customFormat="1" ht="18.75">
      <c r="A406" s="142" t="s">
        <v>337</v>
      </c>
      <c r="B406" s="190"/>
      <c r="C406" s="27"/>
      <c r="D406" s="62"/>
      <c r="E406" s="223"/>
      <c r="K406" s="227"/>
    </row>
    <row r="407" spans="1:11" s="25" customFormat="1" ht="18.75">
      <c r="A407" s="137" t="s">
        <v>338</v>
      </c>
      <c r="B407" s="200"/>
      <c r="C407" s="27" t="s">
        <v>10</v>
      </c>
      <c r="D407" s="62">
        <v>0</v>
      </c>
      <c r="E407" s="223"/>
      <c r="K407" s="227"/>
    </row>
    <row r="408" spans="1:11" s="25" customFormat="1" ht="18.75">
      <c r="A408" s="137" t="s">
        <v>339</v>
      </c>
      <c r="B408" s="200"/>
      <c r="C408" s="27" t="s">
        <v>10</v>
      </c>
      <c r="D408" s="62">
        <v>8</v>
      </c>
      <c r="E408" s="223"/>
      <c r="K408" s="227"/>
    </row>
    <row r="409" spans="1:11" s="25" customFormat="1" ht="18.75">
      <c r="A409" s="137" t="s">
        <v>340</v>
      </c>
      <c r="B409" s="200"/>
      <c r="C409" s="27" t="s">
        <v>10</v>
      </c>
      <c r="D409" s="62">
        <v>12</v>
      </c>
      <c r="E409" s="223"/>
      <c r="K409" s="227"/>
    </row>
    <row r="410" spans="1:11" s="25" customFormat="1" ht="18.75">
      <c r="A410" s="137" t="s">
        <v>341</v>
      </c>
      <c r="B410" s="200"/>
      <c r="C410" s="27" t="s">
        <v>10</v>
      </c>
      <c r="D410" s="62">
        <v>18</v>
      </c>
      <c r="E410" s="223"/>
      <c r="K410" s="227"/>
    </row>
    <row r="411" spans="1:11" s="25" customFormat="1" ht="49.5" customHeight="1">
      <c r="A411" s="142" t="s">
        <v>342</v>
      </c>
      <c r="B411" s="190"/>
      <c r="C411" s="27" t="s">
        <v>10</v>
      </c>
      <c r="D411" s="62">
        <v>3</v>
      </c>
      <c r="E411" s="223"/>
      <c r="K411" s="227"/>
    </row>
    <row r="412" spans="1:11" s="25" customFormat="1" ht="18.75">
      <c r="A412" s="137" t="s">
        <v>343</v>
      </c>
      <c r="B412" s="200"/>
      <c r="C412" s="27"/>
      <c r="D412" s="62">
        <v>20</v>
      </c>
      <c r="E412" s="223"/>
      <c r="K412" s="227"/>
    </row>
    <row r="413" spans="1:11" s="25" customFormat="1" ht="18.75">
      <c r="A413" s="199"/>
      <c r="B413" s="28" t="s">
        <v>344</v>
      </c>
      <c r="C413" s="27" t="s">
        <v>10</v>
      </c>
      <c r="D413" s="62">
        <v>20</v>
      </c>
      <c r="E413" s="223"/>
      <c r="K413" s="227"/>
    </row>
    <row r="414" spans="1:11" s="25" customFormat="1" ht="48">
      <c r="A414" s="199"/>
      <c r="B414" s="28" t="s">
        <v>345</v>
      </c>
      <c r="C414" s="27" t="s">
        <v>10</v>
      </c>
      <c r="D414" s="62">
        <v>6</v>
      </c>
      <c r="E414" s="223"/>
      <c r="K414" s="227"/>
    </row>
    <row r="415" spans="1:11" s="25" customFormat="1" ht="48" customHeight="1">
      <c r="A415" s="142" t="s">
        <v>346</v>
      </c>
      <c r="B415" s="190"/>
      <c r="C415" s="27" t="s">
        <v>10</v>
      </c>
      <c r="D415" s="62">
        <v>2</v>
      </c>
      <c r="E415" s="223"/>
      <c r="K415" s="227"/>
    </row>
    <row r="416" spans="1:11" s="25" customFormat="1" ht="18.75">
      <c r="A416" s="120" t="s">
        <v>182</v>
      </c>
      <c r="B416" s="120"/>
      <c r="C416" s="45"/>
      <c r="D416" s="62"/>
      <c r="E416" s="223"/>
      <c r="K416" s="227"/>
    </row>
    <row r="417" spans="1:11" s="25" customFormat="1" ht="15" customHeight="1">
      <c r="A417" s="142" t="s">
        <v>349</v>
      </c>
      <c r="B417" s="190"/>
      <c r="C417" s="27" t="s">
        <v>10</v>
      </c>
      <c r="D417" s="62">
        <v>9</v>
      </c>
      <c r="E417" s="223"/>
      <c r="K417" s="227"/>
    </row>
    <row r="418" spans="1:11" s="25" customFormat="1" ht="18.75">
      <c r="A418" s="199"/>
      <c r="B418" s="28" t="s">
        <v>347</v>
      </c>
      <c r="C418" s="27" t="s">
        <v>10</v>
      </c>
      <c r="D418" s="62">
        <v>7</v>
      </c>
      <c r="E418" s="223"/>
      <c r="K418" s="227"/>
    </row>
    <row r="419" spans="1:11" s="25" customFormat="1" ht="18.75">
      <c r="A419" s="199"/>
      <c r="B419" s="28" t="s">
        <v>348</v>
      </c>
      <c r="C419" s="27" t="s">
        <v>10</v>
      </c>
      <c r="D419" s="62">
        <v>9</v>
      </c>
      <c r="E419" s="223"/>
      <c r="K419" s="227"/>
    </row>
    <row r="420" spans="1:11" s="25" customFormat="1" ht="18.75">
      <c r="A420" s="142" t="s">
        <v>350</v>
      </c>
      <c r="B420" s="190"/>
      <c r="C420" s="27" t="s">
        <v>20</v>
      </c>
      <c r="D420" s="62">
        <v>661</v>
      </c>
      <c r="E420" s="223"/>
      <c r="K420" s="227"/>
    </row>
    <row r="421" spans="1:11" s="25" customFormat="1" ht="18.75">
      <c r="A421" s="142" t="s">
        <v>351</v>
      </c>
      <c r="B421" s="190"/>
      <c r="C421" s="27" t="s">
        <v>20</v>
      </c>
      <c r="D421" s="62">
        <v>0</v>
      </c>
      <c r="E421" s="223"/>
      <c r="K421" s="227"/>
    </row>
    <row r="422" spans="1:11" s="25" customFormat="1" ht="180.75">
      <c r="A422" s="142" t="s">
        <v>352</v>
      </c>
      <c r="B422" s="190"/>
      <c r="C422" s="49" t="s">
        <v>670</v>
      </c>
      <c r="D422" s="62">
        <v>8</v>
      </c>
      <c r="E422" s="223"/>
      <c r="K422" s="227"/>
    </row>
    <row r="423" spans="1:11" s="25" customFormat="1" ht="18.75">
      <c r="A423" s="120" t="s">
        <v>184</v>
      </c>
      <c r="B423" s="120"/>
      <c r="C423" s="45"/>
      <c r="D423" s="62"/>
      <c r="E423" s="223"/>
      <c r="K423" s="227"/>
    </row>
    <row r="424" spans="1:11" s="25" customFormat="1" ht="18.75">
      <c r="A424" s="142" t="s">
        <v>353</v>
      </c>
      <c r="B424" s="190"/>
      <c r="C424" s="27"/>
      <c r="D424" s="62"/>
      <c r="E424" s="223"/>
      <c r="K424" s="227"/>
    </row>
    <row r="425" spans="1:11" s="25" customFormat="1" ht="18.75">
      <c r="A425" s="199"/>
      <c r="B425" s="28" t="s">
        <v>354</v>
      </c>
      <c r="C425" s="27" t="s">
        <v>10</v>
      </c>
      <c r="D425" s="62">
        <v>5</v>
      </c>
      <c r="E425" s="223"/>
      <c r="K425" s="227"/>
    </row>
    <row r="426" spans="1:11" s="25" customFormat="1" ht="32.25">
      <c r="A426" s="199"/>
      <c r="B426" s="28" t="s">
        <v>355</v>
      </c>
      <c r="C426" s="27" t="s">
        <v>10</v>
      </c>
      <c r="D426" s="62">
        <v>3</v>
      </c>
      <c r="E426" s="223"/>
      <c r="K426" s="227"/>
    </row>
    <row r="427" spans="1:11" s="25" customFormat="1" ht="31.5" customHeight="1">
      <c r="A427" s="209" t="s">
        <v>24</v>
      </c>
      <c r="B427" s="210"/>
      <c r="C427" s="27"/>
      <c r="D427" s="62"/>
      <c r="E427" s="223"/>
      <c r="K427" s="227"/>
    </row>
    <row r="428" spans="1:11" s="25" customFormat="1" ht="32.25">
      <c r="A428" s="199"/>
      <c r="B428" s="28" t="s">
        <v>356</v>
      </c>
      <c r="C428" s="27" t="s">
        <v>10</v>
      </c>
      <c r="D428" s="62">
        <v>12</v>
      </c>
      <c r="E428" s="223"/>
      <c r="K428" s="227"/>
    </row>
    <row r="429" spans="1:11" s="25" customFormat="1" ht="18.75">
      <c r="A429" s="199"/>
      <c r="B429" s="28" t="s">
        <v>357</v>
      </c>
      <c r="C429" s="27" t="s">
        <v>10</v>
      </c>
      <c r="D429" s="62">
        <v>20</v>
      </c>
      <c r="E429" s="223"/>
      <c r="K429" s="227"/>
    </row>
    <row r="430" spans="1:11" s="25" customFormat="1" ht="32.25">
      <c r="A430" s="199"/>
      <c r="B430" s="28" t="s">
        <v>358</v>
      </c>
      <c r="C430" s="27" t="s">
        <v>10</v>
      </c>
      <c r="D430" s="62">
        <v>2</v>
      </c>
      <c r="E430" s="223"/>
      <c r="K430" s="227"/>
    </row>
    <row r="431" spans="1:11" s="25" customFormat="1" ht="20.25">
      <c r="A431" s="117" t="s">
        <v>359</v>
      </c>
      <c r="B431" s="118"/>
      <c r="C431" s="119"/>
      <c r="D431" s="62"/>
      <c r="E431" s="223"/>
      <c r="K431" s="227"/>
    </row>
    <row r="432" spans="1:11" s="25" customFormat="1" ht="18.75">
      <c r="A432" s="142" t="s">
        <v>360</v>
      </c>
      <c r="B432" s="190"/>
      <c r="C432" s="27" t="s">
        <v>10</v>
      </c>
      <c r="D432" s="62">
        <v>2</v>
      </c>
      <c r="E432" s="223"/>
      <c r="K432" s="227"/>
    </row>
    <row r="433" spans="1:11" s="25" customFormat="1" ht="18.75">
      <c r="A433" s="137" t="s">
        <v>361</v>
      </c>
      <c r="B433" s="200"/>
      <c r="C433" s="27" t="s">
        <v>10</v>
      </c>
      <c r="D433" s="62">
        <v>2</v>
      </c>
      <c r="E433" s="223"/>
      <c r="K433" s="227"/>
    </row>
    <row r="434" spans="1:11" s="25" customFormat="1" ht="18.75">
      <c r="A434" s="199"/>
      <c r="B434" s="28" t="s">
        <v>318</v>
      </c>
      <c r="C434" s="27" t="s">
        <v>10</v>
      </c>
      <c r="D434" s="62"/>
      <c r="E434" s="223"/>
      <c r="K434" s="227"/>
    </row>
    <row r="435" spans="1:11" s="25" customFormat="1" ht="18.75">
      <c r="A435" s="199"/>
      <c r="B435" s="28" t="s">
        <v>321</v>
      </c>
      <c r="C435" s="27" t="s">
        <v>10</v>
      </c>
      <c r="D435" s="62">
        <v>2</v>
      </c>
      <c r="E435" s="223"/>
      <c r="K435" s="227"/>
    </row>
    <row r="436" spans="1:11" s="25" customFormat="1" ht="15" customHeight="1">
      <c r="A436" s="142" t="s">
        <v>362</v>
      </c>
      <c r="B436" s="190"/>
      <c r="C436" s="27"/>
      <c r="D436" s="62"/>
      <c r="E436" s="223"/>
      <c r="K436" s="227"/>
    </row>
    <row r="437" spans="1:11" s="25" customFormat="1" ht="18.75">
      <c r="A437" s="137" t="s">
        <v>363</v>
      </c>
      <c r="B437" s="200"/>
      <c r="C437" s="27" t="s">
        <v>585</v>
      </c>
      <c r="D437" s="62">
        <v>0.925</v>
      </c>
      <c r="E437" s="223"/>
      <c r="K437" s="227"/>
    </row>
    <row r="438" spans="1:11" s="25" customFormat="1" ht="32.25">
      <c r="A438" s="199"/>
      <c r="B438" s="28" t="s">
        <v>364</v>
      </c>
      <c r="C438" s="27" t="s">
        <v>570</v>
      </c>
      <c r="D438" s="62">
        <v>59</v>
      </c>
      <c r="E438" s="223"/>
      <c r="K438" s="227"/>
    </row>
    <row r="439" spans="1:11" s="25" customFormat="1" ht="18.75">
      <c r="A439" s="199"/>
      <c r="B439" s="28" t="s">
        <v>365</v>
      </c>
      <c r="C439" s="27" t="s">
        <v>570</v>
      </c>
      <c r="D439" s="62">
        <v>3</v>
      </c>
      <c r="E439" s="223"/>
      <c r="K439" s="227"/>
    </row>
    <row r="440" spans="1:11" s="25" customFormat="1" ht="31.5" customHeight="1">
      <c r="A440" s="142" t="s">
        <v>366</v>
      </c>
      <c r="B440" s="190"/>
      <c r="C440" s="27"/>
      <c r="D440" s="62"/>
      <c r="E440" s="223"/>
      <c r="K440" s="227"/>
    </row>
    <row r="441" spans="1:11" s="25" customFormat="1" ht="18.75">
      <c r="A441" s="137" t="s">
        <v>363</v>
      </c>
      <c r="B441" s="200"/>
      <c r="C441" s="27" t="s">
        <v>585</v>
      </c>
      <c r="D441" s="62">
        <v>2.351</v>
      </c>
      <c r="E441" s="223"/>
      <c r="K441" s="227"/>
    </row>
    <row r="442" spans="1:11" s="25" customFormat="1" ht="32.25">
      <c r="A442" s="199"/>
      <c r="B442" s="28" t="s">
        <v>364</v>
      </c>
      <c r="C442" s="27" t="s">
        <v>570</v>
      </c>
      <c r="D442" s="62">
        <v>160</v>
      </c>
      <c r="E442" s="223"/>
      <c r="K442" s="227"/>
    </row>
    <row r="443" spans="1:11" s="25" customFormat="1" ht="18.75">
      <c r="A443" s="199"/>
      <c r="B443" s="28" t="s">
        <v>365</v>
      </c>
      <c r="C443" s="27" t="s">
        <v>570</v>
      </c>
      <c r="D443" s="62">
        <v>15</v>
      </c>
      <c r="E443" s="223"/>
      <c r="K443" s="227"/>
    </row>
    <row r="444" spans="1:11" s="25" customFormat="1" ht="18.75">
      <c r="A444" s="142" t="s">
        <v>367</v>
      </c>
      <c r="B444" s="190"/>
      <c r="C444" s="27"/>
      <c r="D444" s="62"/>
      <c r="E444" s="223"/>
      <c r="K444" s="227"/>
    </row>
    <row r="445" spans="1:11" s="25" customFormat="1" ht="18" customHeight="1">
      <c r="A445" s="137" t="s">
        <v>363</v>
      </c>
      <c r="B445" s="200"/>
      <c r="C445" s="27" t="s">
        <v>585</v>
      </c>
      <c r="D445" s="62">
        <v>3.603</v>
      </c>
      <c r="E445" s="223"/>
      <c r="K445" s="227"/>
    </row>
    <row r="446" spans="1:11" s="25" customFormat="1" ht="48">
      <c r="A446" s="27"/>
      <c r="B446" s="28" t="s">
        <v>368</v>
      </c>
      <c r="C446" s="27" t="s">
        <v>561</v>
      </c>
      <c r="D446" s="62">
        <v>33.5</v>
      </c>
      <c r="E446" s="223"/>
      <c r="K446" s="227"/>
    </row>
    <row r="447" spans="1:11" s="25" customFormat="1" ht="18.75">
      <c r="A447" s="142" t="s">
        <v>369</v>
      </c>
      <c r="B447" s="190"/>
      <c r="C447" s="27" t="s">
        <v>585</v>
      </c>
      <c r="D447" s="87">
        <f>50/1000</f>
        <v>0.05</v>
      </c>
      <c r="E447" s="223"/>
      <c r="K447" s="227"/>
    </row>
    <row r="448" spans="1:11" s="25" customFormat="1" ht="18.75">
      <c r="A448" s="137" t="s">
        <v>370</v>
      </c>
      <c r="B448" s="200"/>
      <c r="C448" s="27" t="s">
        <v>23</v>
      </c>
      <c r="D448" s="87">
        <v>28806.7</v>
      </c>
      <c r="E448" s="223"/>
      <c r="K448" s="227"/>
    </row>
    <row r="449" spans="1:11" s="25" customFormat="1" ht="18.75">
      <c r="A449" s="199"/>
      <c r="B449" s="28" t="s">
        <v>311</v>
      </c>
      <c r="C449" s="27" t="s">
        <v>23</v>
      </c>
      <c r="D449" s="87">
        <v>48945</v>
      </c>
      <c r="E449" s="223"/>
      <c r="K449" s="227"/>
    </row>
    <row r="450" spans="1:11" s="25" customFormat="1" ht="18.75">
      <c r="A450" s="199"/>
      <c r="B450" s="28" t="s">
        <v>309</v>
      </c>
      <c r="C450" s="27" t="s">
        <v>23</v>
      </c>
      <c r="D450" s="87">
        <v>41590</v>
      </c>
      <c r="E450" s="223"/>
      <c r="K450" s="227"/>
    </row>
    <row r="451" spans="1:11" s="25" customFormat="1" ht="18.75">
      <c r="A451" s="142" t="s">
        <v>337</v>
      </c>
      <c r="B451" s="190"/>
      <c r="C451" s="27" t="s">
        <v>10</v>
      </c>
      <c r="D451" s="62"/>
      <c r="E451" s="223"/>
      <c r="K451" s="227"/>
    </row>
    <row r="452" spans="1:11" s="25" customFormat="1" ht="18.75">
      <c r="A452" s="199"/>
      <c r="B452" s="28" t="s">
        <v>338</v>
      </c>
      <c r="C452" s="27" t="s">
        <v>10</v>
      </c>
      <c r="D452" s="62">
        <v>0</v>
      </c>
      <c r="E452" s="223"/>
      <c r="K452" s="227"/>
    </row>
    <row r="453" spans="1:11" s="25" customFormat="1" ht="18.75">
      <c r="A453" s="199"/>
      <c r="B453" s="28" t="s">
        <v>371</v>
      </c>
      <c r="C453" s="27" t="s">
        <v>10</v>
      </c>
      <c r="D453" s="62">
        <v>8</v>
      </c>
      <c r="E453" s="223"/>
      <c r="K453" s="227"/>
    </row>
    <row r="454" spans="1:11" s="25" customFormat="1" ht="34.5" customHeight="1">
      <c r="A454" s="142" t="s">
        <v>372</v>
      </c>
      <c r="B454" s="190"/>
      <c r="C454" s="27" t="s">
        <v>10</v>
      </c>
      <c r="D454" s="62"/>
      <c r="E454" s="223"/>
      <c r="K454" s="227"/>
    </row>
    <row r="455" spans="1:11" s="25" customFormat="1" ht="20.25">
      <c r="A455" s="117" t="s">
        <v>373</v>
      </c>
      <c r="B455" s="118"/>
      <c r="C455" s="119"/>
      <c r="D455" s="102"/>
      <c r="E455" s="57"/>
      <c r="K455" s="227"/>
    </row>
    <row r="456" spans="1:11" s="25" customFormat="1" ht="18.75">
      <c r="A456" s="142" t="s">
        <v>374</v>
      </c>
      <c r="B456" s="190"/>
      <c r="C456" s="27" t="s">
        <v>10</v>
      </c>
      <c r="D456" s="62"/>
      <c r="E456" s="57"/>
      <c r="K456" s="227"/>
    </row>
    <row r="457" spans="1:11" s="25" customFormat="1" ht="18.75">
      <c r="A457" s="142" t="s">
        <v>375</v>
      </c>
      <c r="B457" s="190"/>
      <c r="C457" s="27"/>
      <c r="D457" s="62"/>
      <c r="E457" s="57"/>
      <c r="K457" s="227"/>
    </row>
    <row r="458" spans="1:11" s="25" customFormat="1" ht="18.75">
      <c r="A458" s="211" t="s">
        <v>376</v>
      </c>
      <c r="B458" s="145"/>
      <c r="C458" s="27" t="s">
        <v>585</v>
      </c>
      <c r="D458" s="62"/>
      <c r="E458" s="57"/>
      <c r="K458" s="227"/>
    </row>
    <row r="459" spans="1:11" s="25" customFormat="1" ht="18.75">
      <c r="A459" s="137" t="s">
        <v>377</v>
      </c>
      <c r="B459" s="200"/>
      <c r="C459" s="27" t="s">
        <v>585</v>
      </c>
      <c r="D459" s="62"/>
      <c r="E459" s="57"/>
      <c r="K459" s="227"/>
    </row>
    <row r="460" spans="1:11" s="25" customFormat="1" ht="18.75">
      <c r="A460" s="152"/>
      <c r="B460" s="28" t="s">
        <v>380</v>
      </c>
      <c r="C460" s="27" t="s">
        <v>585</v>
      </c>
      <c r="D460" s="62"/>
      <c r="E460" s="57"/>
      <c r="K460" s="227"/>
    </row>
    <row r="461" spans="1:11" s="25" customFormat="1" ht="18.75">
      <c r="A461" s="212"/>
      <c r="B461" s="28" t="s">
        <v>378</v>
      </c>
      <c r="C461" s="27" t="s">
        <v>585</v>
      </c>
      <c r="D461" s="62"/>
      <c r="E461" s="57"/>
      <c r="K461" s="227"/>
    </row>
    <row r="462" spans="1:11" s="25" customFormat="1" ht="18.75">
      <c r="A462" s="153"/>
      <c r="B462" s="28" t="s">
        <v>379</v>
      </c>
      <c r="C462" s="27" t="s">
        <v>585</v>
      </c>
      <c r="D462" s="62"/>
      <c r="E462" s="57"/>
      <c r="K462" s="227"/>
    </row>
    <row r="463" spans="1:11" s="25" customFormat="1" ht="18.75">
      <c r="A463" s="137" t="s">
        <v>381</v>
      </c>
      <c r="B463" s="200"/>
      <c r="C463" s="27" t="s">
        <v>585</v>
      </c>
      <c r="D463" s="62"/>
      <c r="E463" s="57"/>
      <c r="K463" s="227"/>
    </row>
    <row r="464" spans="1:11" s="25" customFormat="1" ht="18.75">
      <c r="A464" s="199"/>
      <c r="B464" s="28" t="s">
        <v>380</v>
      </c>
      <c r="C464" s="27" t="s">
        <v>585</v>
      </c>
      <c r="D464" s="62"/>
      <c r="E464" s="57"/>
      <c r="K464" s="227"/>
    </row>
    <row r="465" spans="1:11" s="25" customFormat="1" ht="18.75">
      <c r="A465" s="199"/>
      <c r="B465" s="28" t="s">
        <v>378</v>
      </c>
      <c r="C465" s="27" t="s">
        <v>585</v>
      </c>
      <c r="D465" s="62"/>
      <c r="E465" s="57"/>
      <c r="K465" s="227"/>
    </row>
    <row r="466" spans="1:11" s="25" customFormat="1" ht="18.75">
      <c r="A466" s="199"/>
      <c r="B466" s="28" t="s">
        <v>379</v>
      </c>
      <c r="C466" s="27" t="s">
        <v>585</v>
      </c>
      <c r="D466" s="62"/>
      <c r="E466" s="57"/>
      <c r="K466" s="227"/>
    </row>
    <row r="467" spans="1:11" s="25" customFormat="1" ht="18.75">
      <c r="A467" s="137" t="s">
        <v>382</v>
      </c>
      <c r="B467" s="200"/>
      <c r="C467" s="27" t="s">
        <v>585</v>
      </c>
      <c r="D467" s="62"/>
      <c r="E467" s="57"/>
      <c r="K467" s="227"/>
    </row>
    <row r="468" spans="1:11" s="25" customFormat="1" ht="18.75">
      <c r="A468" s="199"/>
      <c r="B468" s="28" t="s">
        <v>380</v>
      </c>
      <c r="C468" s="27" t="s">
        <v>585</v>
      </c>
      <c r="D468" s="62"/>
      <c r="E468" s="57"/>
      <c r="K468" s="227"/>
    </row>
    <row r="469" spans="1:11" s="25" customFormat="1" ht="18.75">
      <c r="A469" s="199"/>
      <c r="B469" s="28" t="s">
        <v>378</v>
      </c>
      <c r="C469" s="27" t="s">
        <v>585</v>
      </c>
      <c r="D469" s="62"/>
      <c r="E469" s="57"/>
      <c r="K469" s="227"/>
    </row>
    <row r="470" spans="1:11" s="25" customFormat="1" ht="18.75">
      <c r="A470" s="199"/>
      <c r="B470" s="28" t="s">
        <v>379</v>
      </c>
      <c r="C470" s="27" t="s">
        <v>585</v>
      </c>
      <c r="D470" s="62"/>
      <c r="E470" s="57"/>
      <c r="K470" s="227"/>
    </row>
    <row r="471" spans="1:11" s="25" customFormat="1" ht="18.75">
      <c r="A471" s="211" t="s">
        <v>383</v>
      </c>
      <c r="B471" s="145"/>
      <c r="C471" s="27" t="s">
        <v>585</v>
      </c>
      <c r="D471" s="62"/>
      <c r="E471" s="57"/>
      <c r="K471" s="227"/>
    </row>
    <row r="472" spans="1:11" s="25" customFormat="1" ht="18.75">
      <c r="A472" s="137" t="s">
        <v>377</v>
      </c>
      <c r="B472" s="200"/>
      <c r="C472" s="27" t="s">
        <v>585</v>
      </c>
      <c r="D472" s="62"/>
      <c r="E472" s="57"/>
      <c r="K472" s="227"/>
    </row>
    <row r="473" spans="1:11" s="25" customFormat="1" ht="18.75">
      <c r="A473" s="152"/>
      <c r="B473" s="28" t="s">
        <v>380</v>
      </c>
      <c r="C473" s="27" t="s">
        <v>585</v>
      </c>
      <c r="D473" s="62"/>
      <c r="E473" s="57"/>
      <c r="K473" s="227"/>
    </row>
    <row r="474" spans="1:11" s="25" customFormat="1" ht="18.75">
      <c r="A474" s="212"/>
      <c r="B474" s="28" t="s">
        <v>378</v>
      </c>
      <c r="C474" s="27" t="s">
        <v>585</v>
      </c>
      <c r="D474" s="62"/>
      <c r="E474" s="57"/>
      <c r="K474" s="227"/>
    </row>
    <row r="475" spans="1:11" s="25" customFormat="1" ht="18.75">
      <c r="A475" s="153"/>
      <c r="B475" s="28" t="s">
        <v>379</v>
      </c>
      <c r="C475" s="27" t="s">
        <v>585</v>
      </c>
      <c r="D475" s="62"/>
      <c r="E475" s="57"/>
      <c r="K475" s="227"/>
    </row>
    <row r="476" spans="1:11" s="25" customFormat="1" ht="18.75">
      <c r="A476" s="137" t="s">
        <v>381</v>
      </c>
      <c r="B476" s="200"/>
      <c r="C476" s="27" t="s">
        <v>585</v>
      </c>
      <c r="D476" s="62"/>
      <c r="E476" s="57"/>
      <c r="K476" s="227"/>
    </row>
    <row r="477" spans="1:11" s="25" customFormat="1" ht="18.75">
      <c r="A477" s="199"/>
      <c r="B477" s="28" t="s">
        <v>380</v>
      </c>
      <c r="C477" s="27" t="s">
        <v>585</v>
      </c>
      <c r="D477" s="62"/>
      <c r="E477" s="57"/>
      <c r="K477" s="227"/>
    </row>
    <row r="478" spans="1:11" s="25" customFormat="1" ht="18.75">
      <c r="A478" s="199"/>
      <c r="B478" s="28" t="s">
        <v>378</v>
      </c>
      <c r="C478" s="27" t="s">
        <v>585</v>
      </c>
      <c r="D478" s="62"/>
      <c r="E478" s="57"/>
      <c r="K478" s="227"/>
    </row>
    <row r="479" spans="1:11" s="25" customFormat="1" ht="18.75">
      <c r="A479" s="199"/>
      <c r="B479" s="28" t="s">
        <v>379</v>
      </c>
      <c r="C479" s="27" t="s">
        <v>585</v>
      </c>
      <c r="D479" s="62"/>
      <c r="E479" s="57"/>
      <c r="K479" s="227"/>
    </row>
    <row r="480" spans="1:11" s="25" customFormat="1" ht="18.75">
      <c r="A480" s="137" t="s">
        <v>382</v>
      </c>
      <c r="B480" s="200"/>
      <c r="C480" s="27" t="s">
        <v>585</v>
      </c>
      <c r="D480" s="62"/>
      <c r="E480" s="57"/>
      <c r="K480" s="227"/>
    </row>
    <row r="481" spans="1:11" s="25" customFormat="1" ht="18.75">
      <c r="A481" s="199"/>
      <c r="B481" s="28" t="s">
        <v>380</v>
      </c>
      <c r="C481" s="27" t="s">
        <v>585</v>
      </c>
      <c r="D481" s="62"/>
      <c r="E481" s="57"/>
      <c r="K481" s="227"/>
    </row>
    <row r="482" spans="1:11" s="25" customFormat="1" ht="18.75">
      <c r="A482" s="199"/>
      <c r="B482" s="28" t="s">
        <v>378</v>
      </c>
      <c r="C482" s="27" t="s">
        <v>585</v>
      </c>
      <c r="D482" s="62"/>
      <c r="E482" s="57"/>
      <c r="K482" s="227"/>
    </row>
    <row r="483" spans="1:11" s="25" customFormat="1" ht="18.75">
      <c r="A483" s="199"/>
      <c r="B483" s="28" t="s">
        <v>379</v>
      </c>
      <c r="C483" s="27" t="s">
        <v>585</v>
      </c>
      <c r="D483" s="62"/>
      <c r="E483" s="57"/>
      <c r="K483" s="227"/>
    </row>
    <row r="484" spans="1:11" ht="20.25">
      <c r="A484" s="138" t="s">
        <v>598</v>
      </c>
      <c r="B484" s="139"/>
      <c r="C484" s="140"/>
      <c r="D484" s="62"/>
      <c r="E484" s="58"/>
      <c r="K484" s="226"/>
    </row>
    <row r="485" spans="1:11" ht="15.75" customHeight="1">
      <c r="A485" s="146" t="s">
        <v>599</v>
      </c>
      <c r="B485" s="151"/>
      <c r="C485" s="27" t="s">
        <v>585</v>
      </c>
      <c r="D485" s="62">
        <v>0.396</v>
      </c>
      <c r="E485" s="58"/>
      <c r="K485" s="226"/>
    </row>
    <row r="486" spans="1:11" ht="18.75">
      <c r="A486" s="152"/>
      <c r="B486" s="28" t="s">
        <v>376</v>
      </c>
      <c r="C486" s="27" t="s">
        <v>585</v>
      </c>
      <c r="D486" s="62">
        <v>0.396</v>
      </c>
      <c r="E486" s="58"/>
      <c r="K486" s="226"/>
    </row>
    <row r="487" spans="1:11" ht="18.75">
      <c r="A487" s="153"/>
      <c r="B487" s="28" t="s">
        <v>383</v>
      </c>
      <c r="C487" s="27" t="s">
        <v>585</v>
      </c>
      <c r="D487" s="62">
        <v>0</v>
      </c>
      <c r="E487" s="58"/>
      <c r="K487" s="226"/>
    </row>
    <row r="488" spans="1:11" ht="31.5" customHeight="1">
      <c r="A488" s="144" t="s">
        <v>600</v>
      </c>
      <c r="B488" s="145"/>
      <c r="C488" s="29"/>
      <c r="D488" s="62"/>
      <c r="E488" s="58"/>
      <c r="K488" s="226"/>
    </row>
    <row r="489" spans="1:11" ht="15.75" customHeight="1">
      <c r="A489" s="146" t="s">
        <v>601</v>
      </c>
      <c r="B489" s="151"/>
      <c r="C489" s="30" t="s">
        <v>137</v>
      </c>
      <c r="D489" s="62">
        <v>1</v>
      </c>
      <c r="E489" s="58"/>
      <c r="K489" s="226"/>
    </row>
    <row r="490" spans="1:11" ht="18.75">
      <c r="A490" s="152"/>
      <c r="B490" s="28" t="s">
        <v>602</v>
      </c>
      <c r="C490" s="30" t="s">
        <v>137</v>
      </c>
      <c r="D490" s="62">
        <v>1</v>
      </c>
      <c r="E490" s="58"/>
      <c r="K490" s="226"/>
    </row>
    <row r="491" spans="1:11" ht="18.75">
      <c r="A491" s="153"/>
      <c r="B491" s="28" t="s">
        <v>603</v>
      </c>
      <c r="C491" s="30" t="s">
        <v>137</v>
      </c>
      <c r="D491" s="62">
        <v>0</v>
      </c>
      <c r="E491" s="58"/>
      <c r="K491" s="226"/>
    </row>
    <row r="492" spans="1:11" ht="15.75" customHeight="1">
      <c r="A492" s="146" t="s">
        <v>604</v>
      </c>
      <c r="B492" s="147"/>
      <c r="C492" s="30" t="s">
        <v>137</v>
      </c>
      <c r="D492" s="62">
        <v>124</v>
      </c>
      <c r="E492" s="58"/>
      <c r="K492" s="226"/>
    </row>
    <row r="493" spans="1:11" ht="32.25">
      <c r="A493" s="148"/>
      <c r="B493" s="28" t="s">
        <v>605</v>
      </c>
      <c r="C493" s="30" t="s">
        <v>137</v>
      </c>
      <c r="D493" s="62">
        <v>5</v>
      </c>
      <c r="E493" s="58"/>
      <c r="K493" s="226"/>
    </row>
    <row r="494" spans="1:11" ht="32.25">
      <c r="A494" s="149"/>
      <c r="B494" s="28" t="s">
        <v>606</v>
      </c>
      <c r="C494" s="30" t="s">
        <v>137</v>
      </c>
      <c r="D494" s="62">
        <v>74</v>
      </c>
      <c r="E494" s="58"/>
      <c r="K494" s="226"/>
    </row>
    <row r="495" spans="1:11" s="25" customFormat="1" ht="32.25">
      <c r="A495" s="150"/>
      <c r="B495" s="31" t="s">
        <v>671</v>
      </c>
      <c r="C495" s="29" t="s">
        <v>137</v>
      </c>
      <c r="D495" s="62">
        <v>45</v>
      </c>
      <c r="E495" s="57"/>
      <c r="K495" s="227"/>
    </row>
    <row r="496" spans="1:11" s="25" customFormat="1" ht="20.25">
      <c r="A496" s="117" t="s">
        <v>278</v>
      </c>
      <c r="B496" s="118"/>
      <c r="C496" s="119"/>
      <c r="D496" s="62"/>
      <c r="E496" s="223" t="s">
        <v>661</v>
      </c>
      <c r="K496" s="227"/>
    </row>
    <row r="497" spans="1:11" s="25" customFormat="1" ht="66.75" customHeight="1">
      <c r="A497" s="120" t="s">
        <v>384</v>
      </c>
      <c r="B497" s="120"/>
      <c r="C497" s="27" t="s">
        <v>10</v>
      </c>
      <c r="D497" s="92" t="s">
        <v>679</v>
      </c>
      <c r="E497" s="223"/>
      <c r="K497" s="227"/>
    </row>
    <row r="498" spans="1:11" s="25" customFormat="1" ht="18.75">
      <c r="A498" s="137" t="s">
        <v>385</v>
      </c>
      <c r="B498" s="200"/>
      <c r="C498" s="27" t="s">
        <v>10</v>
      </c>
      <c r="D498" s="103">
        <v>157</v>
      </c>
      <c r="E498" s="223"/>
      <c r="K498" s="227"/>
    </row>
    <row r="499" spans="1:11" s="25" customFormat="1" ht="18.75">
      <c r="A499" s="137" t="s">
        <v>386</v>
      </c>
      <c r="B499" s="200"/>
      <c r="C499" s="27" t="s">
        <v>10</v>
      </c>
      <c r="D499" s="103">
        <v>70</v>
      </c>
      <c r="E499" s="223"/>
      <c r="K499" s="227"/>
    </row>
    <row r="500" spans="1:11" s="25" customFormat="1" ht="18.75">
      <c r="A500" s="137" t="s">
        <v>387</v>
      </c>
      <c r="B500" s="200"/>
      <c r="C500" s="27" t="s">
        <v>570</v>
      </c>
      <c r="D500" s="103">
        <v>60</v>
      </c>
      <c r="E500" s="223"/>
      <c r="K500" s="227"/>
    </row>
    <row r="501" spans="1:11" s="25" customFormat="1" ht="18.75">
      <c r="A501" s="137" t="s">
        <v>388</v>
      </c>
      <c r="B501" s="200"/>
      <c r="C501" s="27" t="s">
        <v>570</v>
      </c>
      <c r="D501" s="103">
        <v>211</v>
      </c>
      <c r="E501" s="223"/>
      <c r="K501" s="227"/>
    </row>
    <row r="502" spans="1:11" s="25" customFormat="1" ht="18.75">
      <c r="A502" s="137" t="s">
        <v>389</v>
      </c>
      <c r="B502" s="200"/>
      <c r="C502" s="27" t="s">
        <v>570</v>
      </c>
      <c r="D502" s="103">
        <v>76</v>
      </c>
      <c r="E502" s="223"/>
      <c r="K502" s="227"/>
    </row>
    <row r="503" spans="1:11" s="25" customFormat="1" ht="53.25" customHeight="1">
      <c r="A503" s="120" t="s">
        <v>390</v>
      </c>
      <c r="B503" s="120"/>
      <c r="C503" s="27"/>
      <c r="D503" s="104" t="s">
        <v>680</v>
      </c>
      <c r="E503" s="223"/>
      <c r="K503" s="227"/>
    </row>
    <row r="504" spans="1:11" s="25" customFormat="1" ht="18.75">
      <c r="A504" s="137" t="s">
        <v>391</v>
      </c>
      <c r="B504" s="200"/>
      <c r="C504" s="27" t="s">
        <v>10</v>
      </c>
      <c r="D504" s="103">
        <v>3</v>
      </c>
      <c r="E504" s="223"/>
      <c r="K504" s="227"/>
    </row>
    <row r="505" spans="1:11" s="25" customFormat="1" ht="31.5" customHeight="1">
      <c r="A505" s="137" t="s">
        <v>392</v>
      </c>
      <c r="B505" s="200"/>
      <c r="C505" s="27" t="s">
        <v>25</v>
      </c>
      <c r="D505" s="103">
        <v>400</v>
      </c>
      <c r="E505" s="223"/>
      <c r="K505" s="227"/>
    </row>
    <row r="506" spans="1:11" s="25" customFormat="1" ht="18.75">
      <c r="A506" s="120" t="s">
        <v>393</v>
      </c>
      <c r="B506" s="120"/>
      <c r="C506" s="27"/>
      <c r="D506" s="103"/>
      <c r="E506" s="223"/>
      <c r="K506" s="227"/>
    </row>
    <row r="507" spans="1:11" s="25" customFormat="1" ht="18.75">
      <c r="A507" s="137" t="s">
        <v>394</v>
      </c>
      <c r="B507" s="200"/>
      <c r="C507" s="27" t="s">
        <v>10</v>
      </c>
      <c r="D507" s="103">
        <v>1</v>
      </c>
      <c r="E507" s="223"/>
      <c r="K507" s="227"/>
    </row>
    <row r="508" spans="1:11" s="25" customFormat="1" ht="18.75">
      <c r="A508" s="137" t="s">
        <v>395</v>
      </c>
      <c r="B508" s="200"/>
      <c r="C508" s="27" t="s">
        <v>10</v>
      </c>
      <c r="D508" s="103">
        <v>308.9</v>
      </c>
      <c r="E508" s="223"/>
      <c r="K508" s="227"/>
    </row>
    <row r="509" spans="1:11" s="25" customFormat="1" ht="18.75">
      <c r="A509" s="120" t="s">
        <v>396</v>
      </c>
      <c r="B509" s="120"/>
      <c r="C509" s="27"/>
      <c r="D509" s="104" t="s">
        <v>669</v>
      </c>
      <c r="E509" s="223"/>
      <c r="K509" s="227"/>
    </row>
    <row r="510" spans="1:11" s="25" customFormat="1" ht="18.75">
      <c r="A510" s="137" t="s">
        <v>394</v>
      </c>
      <c r="B510" s="200"/>
      <c r="C510" s="27" t="s">
        <v>10</v>
      </c>
      <c r="D510" s="104" t="s">
        <v>669</v>
      </c>
      <c r="E510" s="223"/>
      <c r="K510" s="227"/>
    </row>
    <row r="511" spans="1:11" s="25" customFormat="1" ht="18.75">
      <c r="A511" s="120" t="s">
        <v>397</v>
      </c>
      <c r="B511" s="120"/>
      <c r="C511" s="27"/>
      <c r="D511" s="104" t="s">
        <v>669</v>
      </c>
      <c r="E511" s="223"/>
      <c r="K511" s="227"/>
    </row>
    <row r="512" spans="1:11" s="25" customFormat="1" ht="18.75">
      <c r="A512" s="137" t="s">
        <v>391</v>
      </c>
      <c r="B512" s="200"/>
      <c r="C512" s="27" t="s">
        <v>10</v>
      </c>
      <c r="D512" s="104" t="s">
        <v>669</v>
      </c>
      <c r="E512" s="223"/>
      <c r="K512" s="227"/>
    </row>
    <row r="513" spans="1:11" s="25" customFormat="1" ht="18.75">
      <c r="A513" s="120" t="s">
        <v>398</v>
      </c>
      <c r="B513" s="120"/>
      <c r="C513" s="27"/>
      <c r="D513" s="104" t="s">
        <v>669</v>
      </c>
      <c r="E513" s="223"/>
      <c r="K513" s="227"/>
    </row>
    <row r="514" spans="1:11" s="25" customFormat="1" ht="18.75">
      <c r="A514" s="137" t="s">
        <v>394</v>
      </c>
      <c r="B514" s="200"/>
      <c r="C514" s="27" t="s">
        <v>10</v>
      </c>
      <c r="D514" s="104" t="s">
        <v>669</v>
      </c>
      <c r="E514" s="223"/>
      <c r="K514" s="227"/>
    </row>
    <row r="515" spans="1:11" s="25" customFormat="1" ht="18.75">
      <c r="A515" s="137" t="s">
        <v>399</v>
      </c>
      <c r="B515" s="200"/>
      <c r="C515" s="27" t="s">
        <v>570</v>
      </c>
      <c r="D515" s="104" t="s">
        <v>669</v>
      </c>
      <c r="E515" s="223"/>
      <c r="K515" s="227"/>
    </row>
    <row r="516" spans="1:11" s="25" customFormat="1" ht="18.75">
      <c r="A516" s="215" t="s">
        <v>593</v>
      </c>
      <c r="B516" s="215"/>
      <c r="C516" s="27" t="s">
        <v>10</v>
      </c>
      <c r="D516" s="103">
        <v>38207</v>
      </c>
      <c r="E516" s="223"/>
      <c r="K516" s="227"/>
    </row>
    <row r="517" spans="1:11" s="25" customFormat="1" ht="18.75">
      <c r="A517" s="137" t="s">
        <v>400</v>
      </c>
      <c r="B517" s="200"/>
      <c r="C517" s="27" t="s">
        <v>10</v>
      </c>
      <c r="D517" s="103">
        <v>55</v>
      </c>
      <c r="E517" s="223"/>
      <c r="K517" s="227"/>
    </row>
    <row r="518" spans="1:11" s="25" customFormat="1" ht="18.75">
      <c r="A518" s="137" t="s">
        <v>401</v>
      </c>
      <c r="B518" s="200"/>
      <c r="C518" s="27" t="s">
        <v>10</v>
      </c>
      <c r="D518" s="103">
        <v>10</v>
      </c>
      <c r="E518" s="223"/>
      <c r="K518" s="227"/>
    </row>
    <row r="519" spans="1:11" s="25" customFormat="1" ht="18.75">
      <c r="A519" s="137" t="s">
        <v>402</v>
      </c>
      <c r="B519" s="200"/>
      <c r="C519" s="27" t="s">
        <v>10</v>
      </c>
      <c r="D519" s="103">
        <v>19</v>
      </c>
      <c r="E519" s="223"/>
      <c r="K519" s="227"/>
    </row>
    <row r="520" spans="1:11" s="25" customFormat="1" ht="16.5" customHeight="1">
      <c r="A520" s="209" t="s">
        <v>594</v>
      </c>
      <c r="B520" s="210"/>
      <c r="C520" s="27" t="s">
        <v>570</v>
      </c>
      <c r="D520" s="103">
        <v>267</v>
      </c>
      <c r="E520" s="223"/>
      <c r="K520" s="227"/>
    </row>
    <row r="521" spans="1:11" s="25" customFormat="1" ht="18.75">
      <c r="A521" s="137" t="s">
        <v>403</v>
      </c>
      <c r="B521" s="200"/>
      <c r="C521" s="27" t="s">
        <v>570</v>
      </c>
      <c r="D521" s="103">
        <v>93</v>
      </c>
      <c r="E521" s="223"/>
      <c r="K521" s="227"/>
    </row>
    <row r="522" spans="1:11" s="25" customFormat="1" ht="18.75">
      <c r="A522" s="137" t="s">
        <v>404</v>
      </c>
      <c r="B522" s="200"/>
      <c r="C522" s="27" t="s">
        <v>570</v>
      </c>
      <c r="D522" s="103">
        <v>38</v>
      </c>
      <c r="E522" s="223"/>
      <c r="K522" s="227"/>
    </row>
    <row r="523" spans="1:11" s="25" customFormat="1" ht="18.75">
      <c r="A523" s="137" t="s">
        <v>405</v>
      </c>
      <c r="B523" s="200"/>
      <c r="C523" s="27" t="s">
        <v>570</v>
      </c>
      <c r="D523" s="103">
        <v>14</v>
      </c>
      <c r="E523" s="223"/>
      <c r="K523" s="227"/>
    </row>
    <row r="524" spans="1:11" s="25" customFormat="1" ht="15" customHeight="1">
      <c r="A524" s="137" t="s">
        <v>406</v>
      </c>
      <c r="B524" s="200"/>
      <c r="C524" s="27" t="s">
        <v>570</v>
      </c>
      <c r="D524" s="103">
        <v>8</v>
      </c>
      <c r="E524" s="223"/>
      <c r="K524" s="227"/>
    </row>
    <row r="525" spans="1:11" s="25" customFormat="1" ht="18.75">
      <c r="A525" s="137" t="s">
        <v>407</v>
      </c>
      <c r="B525" s="200"/>
      <c r="C525" s="27" t="s">
        <v>570</v>
      </c>
      <c r="D525" s="103">
        <v>14</v>
      </c>
      <c r="E525" s="223"/>
      <c r="K525" s="227"/>
    </row>
    <row r="526" spans="1:11" s="25" customFormat="1" ht="20.25">
      <c r="A526" s="117" t="s">
        <v>408</v>
      </c>
      <c r="B526" s="118"/>
      <c r="C526" s="119"/>
      <c r="D526" s="62"/>
      <c r="E526" s="223" t="s">
        <v>662</v>
      </c>
      <c r="K526" s="227"/>
    </row>
    <row r="527" spans="1:11" s="25" customFormat="1" ht="18.75">
      <c r="A527" s="142" t="s">
        <v>409</v>
      </c>
      <c r="B527" s="190"/>
      <c r="C527" s="27"/>
      <c r="D527" s="62"/>
      <c r="E527" s="223"/>
      <c r="K527" s="227"/>
    </row>
    <row r="528" spans="1:11" s="25" customFormat="1" ht="18.75">
      <c r="A528" s="137" t="s">
        <v>410</v>
      </c>
      <c r="B528" s="200"/>
      <c r="C528" s="27" t="s">
        <v>10</v>
      </c>
      <c r="D528" s="62">
        <v>22</v>
      </c>
      <c r="E528" s="223"/>
      <c r="K528" s="227"/>
    </row>
    <row r="529" spans="1:11" s="25" customFormat="1" ht="18.75">
      <c r="A529" s="44"/>
      <c r="B529" s="32" t="s">
        <v>26</v>
      </c>
      <c r="C529" s="33" t="s">
        <v>570</v>
      </c>
      <c r="D529" s="62">
        <v>11300</v>
      </c>
      <c r="E529" s="223"/>
      <c r="K529" s="227"/>
    </row>
    <row r="530" spans="1:11" s="25" customFormat="1" ht="18.75">
      <c r="A530" s="213" t="s">
        <v>569</v>
      </c>
      <c r="B530" s="214"/>
      <c r="C530" s="34" t="s">
        <v>568</v>
      </c>
      <c r="D530" s="62">
        <v>193.01</v>
      </c>
      <c r="E530" s="223"/>
      <c r="K530" s="227"/>
    </row>
    <row r="531" spans="1:11" s="25" customFormat="1" ht="18.75">
      <c r="A531" s="209" t="s">
        <v>411</v>
      </c>
      <c r="B531" s="210"/>
      <c r="C531" s="34"/>
      <c r="D531" s="62"/>
      <c r="E531" s="223"/>
      <c r="K531" s="227"/>
    </row>
    <row r="532" spans="1:11" s="25" customFormat="1" ht="18.75">
      <c r="A532" s="213" t="s">
        <v>410</v>
      </c>
      <c r="B532" s="214"/>
      <c r="C532" s="34" t="s">
        <v>10</v>
      </c>
      <c r="D532" s="62">
        <v>0</v>
      </c>
      <c r="E532" s="223"/>
      <c r="K532" s="227"/>
    </row>
    <row r="533" spans="1:11" s="25" customFormat="1" ht="18.75">
      <c r="A533" s="44"/>
      <c r="B533" s="32" t="s">
        <v>28</v>
      </c>
      <c r="C533" s="33" t="s">
        <v>570</v>
      </c>
      <c r="D533" s="62">
        <v>0</v>
      </c>
      <c r="E533" s="223"/>
      <c r="K533" s="227"/>
    </row>
    <row r="534" spans="1:11" s="25" customFormat="1" ht="18.75">
      <c r="A534" s="209" t="s">
        <v>412</v>
      </c>
      <c r="B534" s="210"/>
      <c r="C534" s="34"/>
      <c r="D534" s="62"/>
      <c r="E534" s="223"/>
      <c r="K534" s="227"/>
    </row>
    <row r="535" spans="1:11" s="25" customFormat="1" ht="18.75">
      <c r="A535" s="213" t="s">
        <v>410</v>
      </c>
      <c r="B535" s="214"/>
      <c r="C535" s="34" t="s">
        <v>10</v>
      </c>
      <c r="D535" s="62">
        <v>0</v>
      </c>
      <c r="E535" s="223"/>
      <c r="K535" s="227"/>
    </row>
    <row r="536" spans="1:11" s="25" customFormat="1" ht="18.75">
      <c r="A536" s="44"/>
      <c r="B536" s="32" t="s">
        <v>28</v>
      </c>
      <c r="C536" s="33" t="s">
        <v>570</v>
      </c>
      <c r="D536" s="62">
        <v>0</v>
      </c>
      <c r="E536" s="223"/>
      <c r="K536" s="227"/>
    </row>
    <row r="537" spans="1:11" s="25" customFormat="1" ht="18.75">
      <c r="A537" s="209" t="s">
        <v>413</v>
      </c>
      <c r="B537" s="210"/>
      <c r="C537" s="34"/>
      <c r="D537" s="62"/>
      <c r="E537" s="223"/>
      <c r="K537" s="227"/>
    </row>
    <row r="538" spans="1:11" s="25" customFormat="1" ht="18.75">
      <c r="A538" s="213" t="s">
        <v>410</v>
      </c>
      <c r="B538" s="214"/>
      <c r="C538" s="34" t="s">
        <v>10</v>
      </c>
      <c r="D538" s="62">
        <v>0</v>
      </c>
      <c r="E538" s="223"/>
      <c r="K538" s="227"/>
    </row>
    <row r="539" spans="1:11" s="25" customFormat="1" ht="18.75">
      <c r="A539" s="44"/>
      <c r="B539" s="32" t="s">
        <v>28</v>
      </c>
      <c r="C539" s="33" t="s">
        <v>570</v>
      </c>
      <c r="D539" s="62">
        <v>0</v>
      </c>
      <c r="E539" s="223"/>
      <c r="K539" s="227"/>
    </row>
    <row r="540" spans="1:11" s="25" customFormat="1" ht="18.75">
      <c r="A540" s="209" t="s">
        <v>414</v>
      </c>
      <c r="B540" s="210"/>
      <c r="C540" s="34"/>
      <c r="D540" s="62"/>
      <c r="E540" s="223"/>
      <c r="K540" s="227"/>
    </row>
    <row r="541" spans="1:11" s="25" customFormat="1" ht="18.75">
      <c r="A541" s="213" t="s">
        <v>410</v>
      </c>
      <c r="B541" s="214"/>
      <c r="C541" s="34" t="s">
        <v>10</v>
      </c>
      <c r="D541" s="62">
        <v>1</v>
      </c>
      <c r="E541" s="223"/>
      <c r="K541" s="227"/>
    </row>
    <row r="542" spans="1:11" s="25" customFormat="1" ht="18.75">
      <c r="A542" s="44"/>
      <c r="B542" s="32" t="s">
        <v>28</v>
      </c>
      <c r="C542" s="33" t="s">
        <v>570</v>
      </c>
      <c r="D542" s="62">
        <v>254</v>
      </c>
      <c r="E542" s="223"/>
      <c r="K542" s="227"/>
    </row>
    <row r="543" spans="1:11" s="25" customFormat="1" ht="18.75">
      <c r="A543" s="209" t="s">
        <v>415</v>
      </c>
      <c r="B543" s="210"/>
      <c r="C543" s="34"/>
      <c r="D543" s="62"/>
      <c r="E543" s="223"/>
      <c r="K543" s="227"/>
    </row>
    <row r="544" spans="1:11" s="25" customFormat="1" ht="18.75">
      <c r="A544" s="213" t="s">
        <v>416</v>
      </c>
      <c r="B544" s="214"/>
      <c r="C544" s="34" t="s">
        <v>10</v>
      </c>
      <c r="D544" s="62">
        <v>315</v>
      </c>
      <c r="E544" s="223"/>
      <c r="K544" s="227"/>
    </row>
    <row r="545" spans="1:11" s="25" customFormat="1" ht="18.75">
      <c r="A545" s="35"/>
      <c r="B545" s="32" t="s">
        <v>27</v>
      </c>
      <c r="C545" s="33" t="s">
        <v>570</v>
      </c>
      <c r="D545" s="62">
        <v>3743</v>
      </c>
      <c r="E545" s="223"/>
      <c r="K545" s="227"/>
    </row>
    <row r="546" spans="1:11" s="25" customFormat="1" ht="15.75" customHeight="1">
      <c r="A546" s="209" t="s">
        <v>417</v>
      </c>
      <c r="B546" s="210"/>
      <c r="C546" s="34"/>
      <c r="D546" s="62"/>
      <c r="E546" s="223"/>
      <c r="K546" s="227"/>
    </row>
    <row r="547" spans="1:11" s="25" customFormat="1" ht="18.75">
      <c r="A547" s="213" t="s">
        <v>418</v>
      </c>
      <c r="B547" s="214"/>
      <c r="C547" s="34" t="s">
        <v>10</v>
      </c>
      <c r="D547" s="62">
        <v>4501</v>
      </c>
      <c r="E547" s="223"/>
      <c r="K547" s="227"/>
    </row>
    <row r="548" spans="1:11" s="25" customFormat="1" ht="18.75">
      <c r="A548" s="35"/>
      <c r="B548" s="32" t="s">
        <v>29</v>
      </c>
      <c r="C548" s="33" t="s">
        <v>570</v>
      </c>
      <c r="D548" s="62">
        <v>167865</v>
      </c>
      <c r="E548" s="223"/>
      <c r="K548" s="227"/>
    </row>
    <row r="549" spans="1:11" s="25" customFormat="1" ht="18.75">
      <c r="A549" s="142" t="s">
        <v>419</v>
      </c>
      <c r="B549" s="190"/>
      <c r="C549" s="27"/>
      <c r="D549" s="62"/>
      <c r="E549" s="223"/>
      <c r="K549" s="227"/>
    </row>
    <row r="550" spans="1:11" s="25" customFormat="1" ht="18.75">
      <c r="A550" s="137" t="s">
        <v>420</v>
      </c>
      <c r="B550" s="200"/>
      <c r="C550" s="27" t="s">
        <v>10</v>
      </c>
      <c r="D550" s="67" t="s">
        <v>672</v>
      </c>
      <c r="E550" s="223"/>
      <c r="K550" s="227"/>
    </row>
    <row r="551" spans="1:11" s="25" customFormat="1" ht="18.75">
      <c r="A551" s="142" t="s">
        <v>421</v>
      </c>
      <c r="B551" s="190"/>
      <c r="C551" s="27"/>
      <c r="D551" s="62"/>
      <c r="E551" s="223"/>
      <c r="K551" s="227"/>
    </row>
    <row r="552" spans="1:11" s="25" customFormat="1" ht="18.75">
      <c r="A552" s="213" t="s">
        <v>423</v>
      </c>
      <c r="B552" s="214"/>
      <c r="C552" s="34" t="s">
        <v>10</v>
      </c>
      <c r="D552" s="62">
        <v>0</v>
      </c>
      <c r="E552" s="223"/>
      <c r="K552" s="227"/>
    </row>
    <row r="553" spans="1:11" s="25" customFormat="1" ht="18.75">
      <c r="A553" s="35"/>
      <c r="B553" s="36" t="s">
        <v>30</v>
      </c>
      <c r="C553" s="33" t="s">
        <v>10</v>
      </c>
      <c r="D553" s="62">
        <v>0</v>
      </c>
      <c r="E553" s="223"/>
      <c r="K553" s="227"/>
    </row>
    <row r="554" spans="1:11" s="25" customFormat="1" ht="18.75">
      <c r="A554" s="142" t="s">
        <v>422</v>
      </c>
      <c r="B554" s="190"/>
      <c r="C554" s="27" t="s">
        <v>10</v>
      </c>
      <c r="D554" s="62">
        <v>19</v>
      </c>
      <c r="E554" s="223"/>
      <c r="K554" s="227"/>
    </row>
    <row r="555" spans="1:11" s="25" customFormat="1" ht="68.25" customHeight="1">
      <c r="A555" s="142" t="s">
        <v>3</v>
      </c>
      <c r="B555" s="190"/>
      <c r="C555" s="27" t="s">
        <v>561</v>
      </c>
      <c r="D555" s="62">
        <v>0</v>
      </c>
      <c r="E555" s="223"/>
      <c r="H555" s="25" t="s">
        <v>681</v>
      </c>
      <c r="K555" s="227"/>
    </row>
    <row r="556" spans="1:11" s="25" customFormat="1" ht="18.75">
      <c r="A556" s="137" t="s">
        <v>424</v>
      </c>
      <c r="B556" s="200"/>
      <c r="C556" s="27" t="s">
        <v>10</v>
      </c>
      <c r="D556" s="62">
        <v>0</v>
      </c>
      <c r="E556" s="223"/>
      <c r="K556" s="227"/>
    </row>
    <row r="557" spans="1:11" s="25" customFormat="1" ht="18.75">
      <c r="A557" s="137" t="s">
        <v>425</v>
      </c>
      <c r="B557" s="200"/>
      <c r="C557" s="27"/>
      <c r="D557" s="62">
        <v>0</v>
      </c>
      <c r="E557" s="223"/>
      <c r="K557" s="227"/>
    </row>
    <row r="558" spans="1:11" s="25" customFormat="1" ht="60.75" customHeight="1">
      <c r="A558" s="137" t="s">
        <v>426</v>
      </c>
      <c r="B558" s="200"/>
      <c r="C558" s="27" t="s">
        <v>11</v>
      </c>
      <c r="D558" s="62">
        <v>0</v>
      </c>
      <c r="E558" s="223"/>
      <c r="K558" s="227"/>
    </row>
    <row r="559" spans="1:11" s="25" customFormat="1" ht="36" customHeight="1">
      <c r="A559" s="137" t="s">
        <v>427</v>
      </c>
      <c r="B559" s="200"/>
      <c r="C559" s="27" t="s">
        <v>10</v>
      </c>
      <c r="D559" s="62">
        <v>0</v>
      </c>
      <c r="E559" s="223"/>
      <c r="K559" s="227"/>
    </row>
    <row r="560" spans="1:11" s="25" customFormat="1" ht="18.75">
      <c r="A560" s="199"/>
      <c r="B560" s="28" t="s">
        <v>428</v>
      </c>
      <c r="C560" s="27"/>
      <c r="D560" s="62">
        <v>0</v>
      </c>
      <c r="E560" s="223"/>
      <c r="K560" s="227"/>
    </row>
    <row r="561" spans="1:11" s="25" customFormat="1" ht="18.75">
      <c r="A561" s="199"/>
      <c r="B561" s="28" t="s">
        <v>429</v>
      </c>
      <c r="C561" s="27"/>
      <c r="D561" s="62">
        <v>0</v>
      </c>
      <c r="E561" s="223"/>
      <c r="K561" s="227"/>
    </row>
    <row r="562" spans="1:11" ht="37.5" customHeight="1">
      <c r="A562" s="180" t="s">
        <v>572</v>
      </c>
      <c r="B562" s="181"/>
      <c r="C562" s="1" t="s">
        <v>10</v>
      </c>
      <c r="D562" s="62">
        <v>44055</v>
      </c>
      <c r="E562" s="58"/>
      <c r="K562" s="226"/>
    </row>
    <row r="563" spans="1:11" ht="21" customHeight="1">
      <c r="A563" s="216" t="s">
        <v>571</v>
      </c>
      <c r="B563" s="217"/>
      <c r="C563" s="1" t="s">
        <v>570</v>
      </c>
      <c r="D563" s="62">
        <v>1701</v>
      </c>
      <c r="E563" s="58"/>
      <c r="K563" s="226"/>
    </row>
    <row r="564" spans="1:11" s="25" customFormat="1" ht="20.25">
      <c r="A564" s="117" t="s">
        <v>430</v>
      </c>
      <c r="B564" s="118"/>
      <c r="C564" s="119"/>
      <c r="D564" s="62"/>
      <c r="E564" s="223" t="s">
        <v>662</v>
      </c>
      <c r="K564" s="227"/>
    </row>
    <row r="565" spans="1:11" s="25" customFormat="1" ht="36" customHeight="1">
      <c r="A565" s="142" t="s">
        <v>4</v>
      </c>
      <c r="B565" s="190"/>
      <c r="C565" s="27"/>
      <c r="D565" s="62"/>
      <c r="E565" s="223"/>
      <c r="K565" s="227"/>
    </row>
    <row r="566" spans="1:11" s="25" customFormat="1" ht="18.75">
      <c r="A566" s="137" t="s">
        <v>573</v>
      </c>
      <c r="B566" s="200"/>
      <c r="C566" s="27" t="s">
        <v>10</v>
      </c>
      <c r="D566" s="62">
        <v>9</v>
      </c>
      <c r="E566" s="223"/>
      <c r="K566" s="227"/>
    </row>
    <row r="567" spans="1:11" s="25" customFormat="1" ht="18.75">
      <c r="A567" s="137" t="s">
        <v>574</v>
      </c>
      <c r="B567" s="200"/>
      <c r="C567" s="27" t="s">
        <v>10</v>
      </c>
      <c r="D567" s="62">
        <v>225</v>
      </c>
      <c r="E567" s="223"/>
      <c r="K567" s="227"/>
    </row>
    <row r="568" spans="1:11" s="25" customFormat="1" ht="18.75">
      <c r="A568" s="137" t="s">
        <v>575</v>
      </c>
      <c r="B568" s="200"/>
      <c r="C568" s="27" t="s">
        <v>577</v>
      </c>
      <c r="D568" s="62">
        <v>0</v>
      </c>
      <c r="E568" s="223"/>
      <c r="K568" s="227"/>
    </row>
    <row r="569" spans="1:11" s="25" customFormat="1" ht="18.75">
      <c r="A569" s="137" t="s">
        <v>576</v>
      </c>
      <c r="B569" s="200"/>
      <c r="C569" s="27" t="s">
        <v>10</v>
      </c>
      <c r="D569" s="62">
        <v>3</v>
      </c>
      <c r="E569" s="223"/>
      <c r="K569" s="227"/>
    </row>
    <row r="570" spans="1:11" s="25" customFormat="1" ht="18.75">
      <c r="A570" s="142" t="s">
        <v>431</v>
      </c>
      <c r="B570" s="190"/>
      <c r="C570" s="27"/>
      <c r="D570" s="62"/>
      <c r="E570" s="223"/>
      <c r="K570" s="227"/>
    </row>
    <row r="571" spans="1:11" s="25" customFormat="1" ht="30" customHeight="1">
      <c r="A571" s="137" t="s">
        <v>432</v>
      </c>
      <c r="B571" s="200"/>
      <c r="C571" s="27" t="s">
        <v>11</v>
      </c>
      <c r="D571" s="62">
        <v>0</v>
      </c>
      <c r="E571" s="223"/>
      <c r="K571" s="227"/>
    </row>
    <row r="572" spans="1:11" s="25" customFormat="1" ht="18.75">
      <c r="A572" s="137" t="s">
        <v>433</v>
      </c>
      <c r="B572" s="200"/>
      <c r="C572" s="27" t="s">
        <v>578</v>
      </c>
      <c r="D572" s="62">
        <v>0</v>
      </c>
      <c r="E572" s="223"/>
      <c r="K572" s="227"/>
    </row>
    <row r="573" spans="1:11" s="25" customFormat="1" ht="48">
      <c r="A573" s="199"/>
      <c r="B573" s="28" t="s">
        <v>579</v>
      </c>
      <c r="C573" s="27" t="s">
        <v>578</v>
      </c>
      <c r="D573" s="62">
        <v>0</v>
      </c>
      <c r="E573" s="223"/>
      <c r="K573" s="227"/>
    </row>
    <row r="574" spans="1:11" s="25" customFormat="1" ht="48">
      <c r="A574" s="199"/>
      <c r="B574" s="28" t="s">
        <v>580</v>
      </c>
      <c r="C574" s="27" t="s">
        <v>578</v>
      </c>
      <c r="D574" s="62">
        <v>0</v>
      </c>
      <c r="E574" s="223"/>
      <c r="K574" s="227"/>
    </row>
    <row r="575" spans="1:11" s="25" customFormat="1" ht="18.75">
      <c r="A575" s="142" t="s">
        <v>434</v>
      </c>
      <c r="B575" s="190"/>
      <c r="C575" s="27"/>
      <c r="D575" s="62"/>
      <c r="E575" s="223"/>
      <c r="K575" s="227"/>
    </row>
    <row r="576" spans="1:11" s="25" customFormat="1" ht="18.75">
      <c r="A576" s="142" t="s">
        <v>435</v>
      </c>
      <c r="B576" s="190"/>
      <c r="C576" s="27"/>
      <c r="D576" s="62"/>
      <c r="E576" s="223"/>
      <c r="K576" s="227"/>
    </row>
    <row r="577" spans="1:11" s="25" customFormat="1" ht="39" customHeight="1">
      <c r="A577" s="137" t="s">
        <v>581</v>
      </c>
      <c r="B577" s="200"/>
      <c r="C577" s="27" t="s">
        <v>10</v>
      </c>
      <c r="D577" s="62">
        <v>0</v>
      </c>
      <c r="E577" s="223"/>
      <c r="K577" s="227"/>
    </row>
    <row r="578" spans="1:11" s="25" customFormat="1" ht="18.75">
      <c r="A578" s="137" t="s">
        <v>582</v>
      </c>
      <c r="B578" s="200"/>
      <c r="C578" s="27" t="s">
        <v>578</v>
      </c>
      <c r="D578" s="62">
        <v>0</v>
      </c>
      <c r="E578" s="223"/>
      <c r="K578" s="227"/>
    </row>
    <row r="579" spans="1:11" s="25" customFormat="1" ht="48">
      <c r="A579" s="199"/>
      <c r="B579" s="28" t="s">
        <v>583</v>
      </c>
      <c r="C579" s="27" t="s">
        <v>578</v>
      </c>
      <c r="D579" s="62">
        <v>0</v>
      </c>
      <c r="E579" s="223"/>
      <c r="K579" s="227"/>
    </row>
    <row r="580" spans="1:11" s="25" customFormat="1" ht="63.75">
      <c r="A580" s="199"/>
      <c r="B580" s="28" t="s">
        <v>584</v>
      </c>
      <c r="C580" s="27" t="s">
        <v>561</v>
      </c>
      <c r="D580" s="62">
        <v>0</v>
      </c>
      <c r="E580" s="223"/>
      <c r="K580" s="227"/>
    </row>
    <row r="581" spans="1:11" s="25" customFormat="1" ht="63.75">
      <c r="A581" s="199"/>
      <c r="B581" s="37" t="s">
        <v>586</v>
      </c>
      <c r="C581" s="27" t="s">
        <v>585</v>
      </c>
      <c r="D581" s="62">
        <v>0</v>
      </c>
      <c r="E581" s="223"/>
      <c r="K581" s="227"/>
    </row>
    <row r="582" spans="1:11" s="25" customFormat="1" ht="94.5">
      <c r="A582" s="199"/>
      <c r="B582" s="38" t="s">
        <v>587</v>
      </c>
      <c r="C582" s="27" t="s">
        <v>561</v>
      </c>
      <c r="D582" s="62">
        <v>0</v>
      </c>
      <c r="E582" s="223"/>
      <c r="K582" s="227"/>
    </row>
    <row r="583" spans="1:11" s="25" customFormat="1" ht="38.25" customHeight="1">
      <c r="A583" s="142" t="s">
        <v>437</v>
      </c>
      <c r="B583" s="190"/>
      <c r="C583" s="27"/>
      <c r="D583" s="62"/>
      <c r="E583" s="223"/>
      <c r="K583" s="227"/>
    </row>
    <row r="584" spans="1:11" s="25" customFormat="1" ht="30.75" customHeight="1">
      <c r="A584" s="137" t="s">
        <v>436</v>
      </c>
      <c r="B584" s="200"/>
      <c r="C584" s="27" t="s">
        <v>10</v>
      </c>
      <c r="D584" s="62">
        <v>0</v>
      </c>
      <c r="E584" s="223"/>
      <c r="K584" s="227"/>
    </row>
    <row r="585" spans="1:11" s="25" customFormat="1" ht="18.75">
      <c r="A585" s="137" t="s">
        <v>588</v>
      </c>
      <c r="B585" s="200"/>
      <c r="C585" s="27" t="s">
        <v>585</v>
      </c>
      <c r="D585" s="62">
        <v>0</v>
      </c>
      <c r="E585" s="223"/>
      <c r="K585" s="227"/>
    </row>
    <row r="586" spans="1:11" s="25" customFormat="1" ht="48">
      <c r="A586" s="199"/>
      <c r="B586" s="28" t="s">
        <v>583</v>
      </c>
      <c r="C586" s="27" t="s">
        <v>585</v>
      </c>
      <c r="D586" s="62">
        <v>0</v>
      </c>
      <c r="E586" s="223"/>
      <c r="K586" s="227"/>
    </row>
    <row r="587" spans="1:11" s="25" customFormat="1" ht="63.75">
      <c r="A587" s="199"/>
      <c r="B587" s="28" t="s">
        <v>584</v>
      </c>
      <c r="C587" s="27" t="s">
        <v>561</v>
      </c>
      <c r="D587" s="62">
        <v>0</v>
      </c>
      <c r="E587" s="223"/>
      <c r="K587" s="227"/>
    </row>
    <row r="588" spans="1:11" s="25" customFormat="1" ht="63.75">
      <c r="A588" s="199"/>
      <c r="B588" s="37" t="s">
        <v>589</v>
      </c>
      <c r="C588" s="27" t="s">
        <v>585</v>
      </c>
      <c r="D588" s="62">
        <v>0</v>
      </c>
      <c r="E588" s="223"/>
      <c r="K588" s="227"/>
    </row>
    <row r="589" spans="1:11" s="25" customFormat="1" ht="94.5">
      <c r="A589" s="199"/>
      <c r="B589" s="38" t="s">
        <v>587</v>
      </c>
      <c r="C589" s="27" t="s">
        <v>561</v>
      </c>
      <c r="D589" s="62">
        <v>0</v>
      </c>
      <c r="E589" s="223"/>
      <c r="K589" s="227"/>
    </row>
    <row r="590" spans="1:11" s="25" customFormat="1" ht="18.75">
      <c r="A590" s="142" t="s">
        <v>438</v>
      </c>
      <c r="B590" s="190"/>
      <c r="C590" s="27"/>
      <c r="D590" s="62"/>
      <c r="E590" s="223"/>
      <c r="K590" s="227"/>
    </row>
    <row r="591" spans="1:11" s="25" customFormat="1" ht="32.25" customHeight="1">
      <c r="A591" s="137" t="s">
        <v>590</v>
      </c>
      <c r="B591" s="200"/>
      <c r="C591" s="27" t="s">
        <v>10</v>
      </c>
      <c r="D591" s="62">
        <v>3</v>
      </c>
      <c r="E591" s="223"/>
      <c r="K591" s="227"/>
    </row>
    <row r="592" spans="1:11" s="25" customFormat="1" ht="32.25" customHeight="1">
      <c r="A592" s="137" t="s">
        <v>591</v>
      </c>
      <c r="B592" s="200"/>
      <c r="C592" s="27" t="s">
        <v>578</v>
      </c>
      <c r="D592" s="62">
        <v>400</v>
      </c>
      <c r="E592" s="223"/>
      <c r="K592" s="227"/>
    </row>
    <row r="593" spans="1:11" s="25" customFormat="1" ht="18.75">
      <c r="A593" s="142" t="s">
        <v>439</v>
      </c>
      <c r="B593" s="190"/>
      <c r="C593" s="27"/>
      <c r="D593" s="62"/>
      <c r="E593" s="223"/>
      <c r="K593" s="227"/>
    </row>
    <row r="594" spans="1:11" s="25" customFormat="1" ht="29.25" customHeight="1">
      <c r="A594" s="137" t="s">
        <v>592</v>
      </c>
      <c r="B594" s="200"/>
      <c r="C594" s="27" t="s">
        <v>10</v>
      </c>
      <c r="D594" s="62">
        <v>0</v>
      </c>
      <c r="E594" s="223"/>
      <c r="K594" s="227"/>
    </row>
    <row r="595" spans="1:11" s="25" customFormat="1" ht="33" customHeight="1">
      <c r="A595" s="137" t="s">
        <v>5</v>
      </c>
      <c r="B595" s="200"/>
      <c r="C595" s="27" t="s">
        <v>578</v>
      </c>
      <c r="D595" s="62">
        <v>0</v>
      </c>
      <c r="E595" s="223"/>
      <c r="K595" s="227"/>
    </row>
    <row r="596" spans="1:11" s="25" customFormat="1" ht="18.75">
      <c r="A596" s="142" t="s">
        <v>440</v>
      </c>
      <c r="B596" s="190"/>
      <c r="C596" s="27"/>
      <c r="D596" s="62">
        <v>0</v>
      </c>
      <c r="E596" s="223"/>
      <c r="K596" s="227"/>
    </row>
    <row r="597" spans="1:11" s="25" customFormat="1" ht="33" customHeight="1">
      <c r="A597" s="137" t="s">
        <v>6</v>
      </c>
      <c r="B597" s="200"/>
      <c r="C597" s="27" t="s">
        <v>578</v>
      </c>
      <c r="D597" s="62">
        <v>0</v>
      </c>
      <c r="E597" s="223"/>
      <c r="K597" s="227"/>
    </row>
    <row r="598" spans="1:11" s="25" customFormat="1" ht="34.5" customHeight="1">
      <c r="A598" s="137" t="s">
        <v>7</v>
      </c>
      <c r="B598" s="200"/>
      <c r="C598" s="27" t="s">
        <v>578</v>
      </c>
      <c r="D598" s="62">
        <v>0</v>
      </c>
      <c r="E598" s="223"/>
      <c r="K598" s="227"/>
    </row>
    <row r="599" spans="1:11" s="25" customFormat="1" ht="18.75">
      <c r="A599" s="142" t="s">
        <v>441</v>
      </c>
      <c r="B599" s="190"/>
      <c r="C599" s="27"/>
      <c r="D599" s="62"/>
      <c r="E599" s="223"/>
      <c r="K599" s="227"/>
    </row>
    <row r="600" spans="1:11" s="25" customFormat="1" ht="18.75">
      <c r="A600" s="137" t="s">
        <v>8</v>
      </c>
      <c r="B600" s="200"/>
      <c r="C600" s="27" t="s">
        <v>11</v>
      </c>
      <c r="D600" s="62">
        <v>3500</v>
      </c>
      <c r="E600" s="223"/>
      <c r="K600" s="227"/>
    </row>
    <row r="601" spans="1:11" s="25" customFormat="1" ht="27.75" customHeight="1">
      <c r="A601" s="137" t="s">
        <v>9</v>
      </c>
      <c r="B601" s="200"/>
      <c r="C601" s="27" t="s">
        <v>11</v>
      </c>
      <c r="D601" s="62">
        <v>0</v>
      </c>
      <c r="E601" s="223"/>
      <c r="K601" s="227"/>
    </row>
    <row r="602" spans="1:11" s="25" customFormat="1" ht="18.75">
      <c r="A602" s="142" t="s">
        <v>442</v>
      </c>
      <c r="B602" s="190"/>
      <c r="C602" s="27"/>
      <c r="D602" s="62"/>
      <c r="E602" s="223"/>
      <c r="K602" s="227"/>
    </row>
    <row r="603" spans="1:11" s="25" customFormat="1" ht="62.25" customHeight="1">
      <c r="A603" s="114" t="s">
        <v>31</v>
      </c>
      <c r="B603" s="115"/>
      <c r="C603" s="27" t="s">
        <v>561</v>
      </c>
      <c r="D603" s="62">
        <v>0</v>
      </c>
      <c r="E603" s="223"/>
      <c r="K603" s="227"/>
    </row>
    <row r="604" spans="1:11" s="25" customFormat="1" ht="20.25">
      <c r="A604" s="117" t="s">
        <v>280</v>
      </c>
      <c r="B604" s="118"/>
      <c r="C604" s="119"/>
      <c r="D604" s="62"/>
      <c r="E604" s="223"/>
      <c r="K604" s="227"/>
    </row>
    <row r="605" spans="1:11" s="25" customFormat="1" ht="31.5" customHeight="1">
      <c r="A605" s="218" t="s">
        <v>619</v>
      </c>
      <c r="B605" s="219"/>
      <c r="C605" s="27" t="s">
        <v>570</v>
      </c>
      <c r="D605" s="62">
        <v>1</v>
      </c>
      <c r="E605" s="223"/>
      <c r="K605" s="227"/>
    </row>
    <row r="606" spans="1:11" s="25" customFormat="1" ht="18.75">
      <c r="A606" s="218" t="s">
        <v>620</v>
      </c>
      <c r="B606" s="219"/>
      <c r="C606" s="27" t="s">
        <v>10</v>
      </c>
      <c r="D606" s="62">
        <v>0</v>
      </c>
      <c r="E606" s="223"/>
      <c r="K606" s="227"/>
    </row>
    <row r="607" spans="1:11" s="25" customFormat="1" ht="31.5" customHeight="1">
      <c r="A607" s="218" t="s">
        <v>621</v>
      </c>
      <c r="B607" s="219"/>
      <c r="C607" s="27" t="s">
        <v>570</v>
      </c>
      <c r="D607" s="82">
        <v>3602</v>
      </c>
      <c r="E607" s="223"/>
      <c r="K607" s="227"/>
    </row>
    <row r="608" spans="1:11" s="25" customFormat="1" ht="18.75">
      <c r="A608" s="199"/>
      <c r="B608" s="28" t="s">
        <v>622</v>
      </c>
      <c r="C608" s="27"/>
      <c r="D608" s="82"/>
      <c r="E608" s="223"/>
      <c r="K608" s="227"/>
    </row>
    <row r="609" spans="1:11" s="25" customFormat="1" ht="48">
      <c r="A609" s="199"/>
      <c r="B609" s="28" t="s">
        <v>623</v>
      </c>
      <c r="C609" s="27" t="s">
        <v>570</v>
      </c>
      <c r="D609" s="62">
        <v>1500</v>
      </c>
      <c r="E609" s="223"/>
      <c r="K609" s="227"/>
    </row>
    <row r="610" spans="1:11" s="25" customFormat="1" ht="50.25" customHeight="1">
      <c r="A610" s="46"/>
      <c r="B610" s="47" t="s">
        <v>624</v>
      </c>
      <c r="C610" s="48" t="s">
        <v>570</v>
      </c>
      <c r="D610" s="62">
        <v>800</v>
      </c>
      <c r="E610" s="223"/>
      <c r="K610" s="227"/>
    </row>
    <row r="611" spans="1:11" s="25" customFormat="1" ht="38.25" customHeight="1">
      <c r="A611" s="46"/>
      <c r="B611" s="47" t="s">
        <v>625</v>
      </c>
      <c r="C611" s="48" t="s">
        <v>570</v>
      </c>
      <c r="D611" s="62">
        <v>63</v>
      </c>
      <c r="E611" s="223"/>
      <c r="K611" s="227"/>
    </row>
    <row r="612" spans="1:11" s="25" customFormat="1" ht="39" customHeight="1">
      <c r="A612" s="218" t="s">
        <v>626</v>
      </c>
      <c r="B612" s="219"/>
      <c r="C612" s="27" t="s">
        <v>11</v>
      </c>
      <c r="D612" s="62">
        <v>150</v>
      </c>
      <c r="E612" s="223"/>
      <c r="K612" s="227"/>
    </row>
    <row r="613" spans="1:11" s="25" customFormat="1" ht="34.5" customHeight="1">
      <c r="A613" s="218" t="s">
        <v>627</v>
      </c>
      <c r="B613" s="219"/>
      <c r="C613" s="27" t="s">
        <v>541</v>
      </c>
      <c r="D613" s="67" t="s">
        <v>669</v>
      </c>
      <c r="E613" s="223"/>
      <c r="K613" s="227"/>
    </row>
    <row r="614" spans="1:11" s="25" customFormat="1" ht="76.5" customHeight="1">
      <c r="A614" s="199"/>
      <c r="B614" s="220" t="s">
        <v>628</v>
      </c>
      <c r="C614" s="27" t="s">
        <v>11</v>
      </c>
      <c r="D614" s="67" t="s">
        <v>669</v>
      </c>
      <c r="E614" s="223"/>
      <c r="K614" s="227"/>
    </row>
    <row r="615" spans="1:11" s="25" customFormat="1" ht="15.75" customHeight="1" hidden="1">
      <c r="A615" s="199"/>
      <c r="B615" s="221"/>
      <c r="C615" s="27"/>
      <c r="D615" s="62"/>
      <c r="E615" s="223"/>
      <c r="K615" s="227"/>
    </row>
    <row r="616" spans="1:11" s="25" customFormat="1" ht="20.25">
      <c r="A616" s="117" t="s">
        <v>281</v>
      </c>
      <c r="B616" s="118"/>
      <c r="C616" s="119"/>
      <c r="D616" s="62"/>
      <c r="E616" s="223"/>
      <c r="K616" s="227"/>
    </row>
    <row r="617" spans="1:11" s="25" customFormat="1" ht="18.75">
      <c r="A617" s="142" t="s">
        <v>443</v>
      </c>
      <c r="B617" s="143"/>
      <c r="C617" s="27"/>
      <c r="D617" s="62"/>
      <c r="E617" s="223"/>
      <c r="K617" s="227"/>
    </row>
    <row r="618" spans="1:11" s="25" customFormat="1" ht="18.75">
      <c r="A618" s="142" t="s">
        <v>444</v>
      </c>
      <c r="B618" s="143"/>
      <c r="C618" s="27"/>
      <c r="D618" s="62"/>
      <c r="E618" s="223"/>
      <c r="K618" s="227"/>
    </row>
    <row r="619" spans="1:11" s="25" customFormat="1" ht="18.75">
      <c r="A619" s="213" t="s">
        <v>595</v>
      </c>
      <c r="B619" s="222"/>
      <c r="C619" s="27" t="s">
        <v>10</v>
      </c>
      <c r="D619" s="62">
        <v>1</v>
      </c>
      <c r="E619" s="223"/>
      <c r="K619" s="227"/>
    </row>
    <row r="620" spans="1:11" s="25" customFormat="1" ht="18.75">
      <c r="A620" s="114" t="s">
        <v>445</v>
      </c>
      <c r="B620" s="141"/>
      <c r="C620" s="27" t="s">
        <v>570</v>
      </c>
      <c r="D620" s="62">
        <v>435</v>
      </c>
      <c r="E620" s="223"/>
      <c r="K620" s="227"/>
    </row>
    <row r="621" spans="1:11" s="25" customFormat="1" ht="15.75" customHeight="1">
      <c r="A621" s="142" t="s">
        <v>447</v>
      </c>
      <c r="B621" s="143"/>
      <c r="C621" s="27"/>
      <c r="D621" s="62"/>
      <c r="E621" s="223"/>
      <c r="K621" s="227"/>
    </row>
    <row r="622" spans="1:11" s="25" customFormat="1" ht="18.75">
      <c r="A622" s="114" t="s">
        <v>448</v>
      </c>
      <c r="B622" s="141"/>
      <c r="C622" s="27" t="s">
        <v>10</v>
      </c>
      <c r="D622" s="62">
        <v>1</v>
      </c>
      <c r="E622" s="223"/>
      <c r="K622" s="227"/>
    </row>
    <row r="623" spans="1:11" s="25" customFormat="1" ht="18.75">
      <c r="A623" s="114" t="s">
        <v>449</v>
      </c>
      <c r="B623" s="141"/>
      <c r="C623" s="27" t="s">
        <v>10</v>
      </c>
      <c r="D623" s="62">
        <v>36</v>
      </c>
      <c r="E623" s="223"/>
      <c r="K623" s="227"/>
    </row>
    <row r="624" spans="1:11" s="25" customFormat="1" ht="18.75">
      <c r="A624" s="114" t="s">
        <v>450</v>
      </c>
      <c r="B624" s="141"/>
      <c r="C624" s="27" t="s">
        <v>10</v>
      </c>
      <c r="D624" s="62">
        <v>19</v>
      </c>
      <c r="E624" s="223"/>
      <c r="K624" s="227"/>
    </row>
    <row r="625" spans="1:11" s="25" customFormat="1" ht="18.75">
      <c r="A625" s="114" t="s">
        <v>451</v>
      </c>
      <c r="B625" s="141"/>
      <c r="C625" s="27" t="s">
        <v>10</v>
      </c>
      <c r="D625" s="62">
        <v>0</v>
      </c>
      <c r="E625" s="223"/>
      <c r="K625" s="227"/>
    </row>
    <row r="626" spans="1:11" s="25" customFormat="1" ht="18.75">
      <c r="A626" s="114" t="s">
        <v>452</v>
      </c>
      <c r="B626" s="141"/>
      <c r="C626" s="27" t="s">
        <v>10</v>
      </c>
      <c r="D626" s="62">
        <v>0</v>
      </c>
      <c r="E626" s="223"/>
      <c r="K626" s="227"/>
    </row>
    <row r="627" spans="1:11" s="25" customFormat="1" ht="18.75">
      <c r="A627" s="114" t="s">
        <v>453</v>
      </c>
      <c r="B627" s="141"/>
      <c r="C627" s="27" t="s">
        <v>10</v>
      </c>
      <c r="D627" s="62">
        <v>1</v>
      </c>
      <c r="E627" s="223"/>
      <c r="K627" s="227"/>
    </row>
    <row r="628" spans="1:11" s="25" customFormat="1" ht="18.75">
      <c r="A628" s="114" t="s">
        <v>454</v>
      </c>
      <c r="B628" s="141"/>
      <c r="C628" s="27" t="s">
        <v>10</v>
      </c>
      <c r="D628" s="62">
        <v>2</v>
      </c>
      <c r="E628" s="223"/>
      <c r="K628" s="227"/>
    </row>
    <row r="629" spans="1:11" s="25" customFormat="1" ht="18.75">
      <c r="A629" s="114" t="s">
        <v>455</v>
      </c>
      <c r="B629" s="141"/>
      <c r="C629" s="27" t="s">
        <v>10</v>
      </c>
      <c r="D629" s="62">
        <v>0</v>
      </c>
      <c r="E629" s="223"/>
      <c r="K629" s="227"/>
    </row>
    <row r="630" spans="1:11" s="25" customFormat="1" ht="18.75">
      <c r="A630" s="114" t="s">
        <v>456</v>
      </c>
      <c r="B630" s="141"/>
      <c r="C630" s="27" t="s">
        <v>10</v>
      </c>
      <c r="D630" s="62">
        <v>0</v>
      </c>
      <c r="E630" s="223"/>
      <c r="K630" s="227"/>
    </row>
    <row r="631" spans="1:11" s="25" customFormat="1" ht="18.75">
      <c r="A631" s="142" t="s">
        <v>457</v>
      </c>
      <c r="B631" s="143"/>
      <c r="C631" s="27"/>
      <c r="D631" s="62"/>
      <c r="E631" s="223"/>
      <c r="K631" s="227"/>
    </row>
    <row r="632" spans="1:11" s="25" customFormat="1" ht="18.75">
      <c r="A632" s="114" t="s">
        <v>458</v>
      </c>
      <c r="B632" s="141"/>
      <c r="C632" s="27" t="s">
        <v>10</v>
      </c>
      <c r="D632" s="62">
        <v>0</v>
      </c>
      <c r="E632" s="223"/>
      <c r="K632" s="227"/>
    </row>
    <row r="633" spans="1:11" s="25" customFormat="1" ht="18.75">
      <c r="A633" s="114" t="s">
        <v>460</v>
      </c>
      <c r="B633" s="141"/>
      <c r="C633" s="27" t="s">
        <v>10</v>
      </c>
      <c r="D633" s="62">
        <v>0</v>
      </c>
      <c r="E633" s="223"/>
      <c r="K633" s="227"/>
    </row>
    <row r="634" spans="1:11" s="25" customFormat="1" ht="18.75">
      <c r="A634" s="114" t="s">
        <v>461</v>
      </c>
      <c r="B634" s="141"/>
      <c r="C634" s="27" t="s">
        <v>10</v>
      </c>
      <c r="D634" s="62">
        <v>0</v>
      </c>
      <c r="E634" s="223"/>
      <c r="K634" s="227"/>
    </row>
    <row r="635" spans="1:11" s="25" customFormat="1" ht="18.75">
      <c r="A635" s="114" t="s">
        <v>459</v>
      </c>
      <c r="B635" s="141"/>
      <c r="C635" s="27" t="s">
        <v>10</v>
      </c>
      <c r="D635" s="62">
        <v>43</v>
      </c>
      <c r="E635" s="223"/>
      <c r="K635" s="227"/>
    </row>
    <row r="636" spans="1:11" s="25" customFormat="1" ht="18.75">
      <c r="A636" s="114" t="s">
        <v>462</v>
      </c>
      <c r="B636" s="141"/>
      <c r="C636" s="27" t="s">
        <v>10</v>
      </c>
      <c r="D636" s="62">
        <v>0</v>
      </c>
      <c r="E636" s="223"/>
      <c r="K636" s="227"/>
    </row>
    <row r="637" spans="1:11" s="25" customFormat="1" ht="18.75">
      <c r="A637" s="114" t="s">
        <v>463</v>
      </c>
      <c r="B637" s="141"/>
      <c r="C637" s="27" t="s">
        <v>10</v>
      </c>
      <c r="D637" s="62">
        <v>0</v>
      </c>
      <c r="E637" s="223"/>
      <c r="K637" s="227"/>
    </row>
    <row r="638" spans="1:11" s="25" customFormat="1" ht="18.75">
      <c r="A638" s="142" t="s">
        <v>464</v>
      </c>
      <c r="B638" s="143"/>
      <c r="C638" s="27" t="s">
        <v>10</v>
      </c>
      <c r="D638" s="62">
        <v>256</v>
      </c>
      <c r="E638" s="223"/>
      <c r="K638" s="227"/>
    </row>
    <row r="639" spans="1:11" s="25" customFormat="1" ht="20.25">
      <c r="A639" s="117" t="s">
        <v>282</v>
      </c>
      <c r="B639" s="118"/>
      <c r="C639" s="119"/>
      <c r="D639" s="62"/>
      <c r="E639" s="223"/>
      <c r="K639" s="227"/>
    </row>
    <row r="640" spans="1:11" s="25" customFormat="1" ht="37.5" customHeight="1">
      <c r="A640" s="120" t="s">
        <v>607</v>
      </c>
      <c r="B640" s="120"/>
      <c r="C640" s="27" t="s">
        <v>10</v>
      </c>
      <c r="D640" s="62">
        <v>1</v>
      </c>
      <c r="E640" s="223"/>
      <c r="K640" s="227"/>
    </row>
    <row r="641" spans="1:11" s="25" customFormat="1" ht="41.25" customHeight="1">
      <c r="A641" s="161" t="s">
        <v>608</v>
      </c>
      <c r="B641" s="162"/>
      <c r="C641" s="27" t="s">
        <v>570</v>
      </c>
      <c r="D641" s="62">
        <v>10298</v>
      </c>
      <c r="E641" s="223"/>
      <c r="K641" s="227"/>
    </row>
    <row r="642" spans="1:11" s="25" customFormat="1" ht="18.75">
      <c r="A642" s="137" t="s">
        <v>609</v>
      </c>
      <c r="B642" s="115"/>
      <c r="C642" s="27" t="s">
        <v>570</v>
      </c>
      <c r="D642" s="62">
        <v>80</v>
      </c>
      <c r="E642" s="223"/>
      <c r="K642" s="227"/>
    </row>
    <row r="643" spans="1:11" s="25" customFormat="1" ht="18.75">
      <c r="A643" s="120" t="s">
        <v>610</v>
      </c>
      <c r="B643" s="120"/>
      <c r="C643" s="27" t="s">
        <v>570</v>
      </c>
      <c r="D643" s="62">
        <v>13130</v>
      </c>
      <c r="E643" s="223"/>
      <c r="K643" s="227"/>
    </row>
    <row r="644" spans="1:11" s="25" customFormat="1" ht="18.75">
      <c r="A644" s="137" t="s">
        <v>611</v>
      </c>
      <c r="B644" s="115"/>
      <c r="C644" s="27"/>
      <c r="D644" s="62"/>
      <c r="E644" s="223"/>
      <c r="K644" s="227"/>
    </row>
    <row r="645" spans="1:11" s="25" customFormat="1" ht="18.75">
      <c r="A645" s="137" t="s">
        <v>612</v>
      </c>
      <c r="B645" s="115"/>
      <c r="C645" s="27" t="s">
        <v>570</v>
      </c>
      <c r="D645" s="62">
        <v>2565</v>
      </c>
      <c r="E645" s="223"/>
      <c r="K645" s="227"/>
    </row>
    <row r="646" spans="1:11" s="25" customFormat="1" ht="18.75">
      <c r="A646" s="137" t="s">
        <v>613</v>
      </c>
      <c r="B646" s="115"/>
      <c r="C646" s="27" t="s">
        <v>570</v>
      </c>
      <c r="D646" s="62">
        <v>814</v>
      </c>
      <c r="E646" s="223"/>
      <c r="K646" s="227"/>
    </row>
    <row r="647" spans="1:11" s="25" customFormat="1" ht="30" customHeight="1">
      <c r="A647" s="137" t="s">
        <v>614</v>
      </c>
      <c r="B647" s="115"/>
      <c r="C647" s="27" t="s">
        <v>570</v>
      </c>
      <c r="D647" s="62">
        <v>0</v>
      </c>
      <c r="E647" s="223"/>
      <c r="K647" s="227"/>
    </row>
    <row r="648" spans="1:11" s="25" customFormat="1" ht="33" customHeight="1">
      <c r="A648" s="120" t="s">
        <v>615</v>
      </c>
      <c r="B648" s="120"/>
      <c r="C648" s="27" t="s">
        <v>570</v>
      </c>
      <c r="D648" s="62">
        <v>501</v>
      </c>
      <c r="E648" s="223"/>
      <c r="K648" s="227"/>
    </row>
    <row r="649" spans="1:11" s="25" customFormat="1" ht="31.5" customHeight="1">
      <c r="A649" s="120" t="s">
        <v>616</v>
      </c>
      <c r="B649" s="120"/>
      <c r="C649" s="27" t="s">
        <v>570</v>
      </c>
      <c r="D649" s="62">
        <v>361</v>
      </c>
      <c r="E649" s="223"/>
      <c r="K649" s="227"/>
    </row>
    <row r="650" spans="1:11" s="25" customFormat="1" ht="18.75">
      <c r="A650" s="120" t="s">
        <v>617</v>
      </c>
      <c r="B650" s="120"/>
      <c r="C650" s="27" t="s">
        <v>10</v>
      </c>
      <c r="D650" s="62">
        <v>1</v>
      </c>
      <c r="E650" s="223"/>
      <c r="K650" s="227"/>
    </row>
    <row r="651" spans="1:11" s="25" customFormat="1" ht="36" customHeight="1">
      <c r="A651" s="120" t="s">
        <v>618</v>
      </c>
      <c r="B651" s="120"/>
      <c r="C651" s="27" t="s">
        <v>570</v>
      </c>
      <c r="D651" s="62">
        <v>45</v>
      </c>
      <c r="E651" s="223"/>
      <c r="K651" s="227"/>
    </row>
    <row r="652" spans="1:11" ht="20.25">
      <c r="A652" s="138" t="s">
        <v>465</v>
      </c>
      <c r="B652" s="139"/>
      <c r="C652" s="140"/>
      <c r="D652" s="62"/>
      <c r="E652" s="58"/>
      <c r="K652" s="226"/>
    </row>
    <row r="653" spans="1:11" ht="18.75">
      <c r="A653" s="116" t="s">
        <v>466</v>
      </c>
      <c r="B653" s="116"/>
      <c r="C653" s="11"/>
      <c r="D653" s="62"/>
      <c r="E653" s="224" t="s">
        <v>713</v>
      </c>
      <c r="K653" s="226"/>
    </row>
    <row r="654" spans="1:11" ht="18.75">
      <c r="A654" s="123" t="s">
        <v>467</v>
      </c>
      <c r="B654" s="124"/>
      <c r="C654" s="11" t="s">
        <v>32</v>
      </c>
      <c r="D654" s="70">
        <v>0</v>
      </c>
      <c r="E654" s="224"/>
      <c r="K654" s="226"/>
    </row>
    <row r="655" spans="1:11" ht="18.75">
      <c r="A655" s="123" t="str">
        <f>LOWER("ПЕСОК")</f>
        <v>песок</v>
      </c>
      <c r="B655" s="124"/>
      <c r="C655" s="11" t="s">
        <v>32</v>
      </c>
      <c r="D655" s="70">
        <v>75</v>
      </c>
      <c r="E655" s="224"/>
      <c r="K655" s="226"/>
    </row>
    <row r="656" spans="1:11" ht="18.75">
      <c r="A656" s="123" t="str">
        <f>LOWER("ГЛИНА")</f>
        <v>глина</v>
      </c>
      <c r="B656" s="124"/>
      <c r="C656" s="11" t="s">
        <v>32</v>
      </c>
      <c r="D656" s="70">
        <v>0</v>
      </c>
      <c r="E656" s="224"/>
      <c r="K656" s="226"/>
    </row>
    <row r="657" spans="1:11" ht="18.75">
      <c r="A657" s="123" t="str">
        <f>LOWER("ТОРФ")</f>
        <v>торф</v>
      </c>
      <c r="B657" s="124"/>
      <c r="C657" s="11" t="s">
        <v>33</v>
      </c>
      <c r="D657" s="70">
        <v>0</v>
      </c>
      <c r="E657" s="224"/>
      <c r="K657" s="226"/>
    </row>
    <row r="658" spans="1:11" ht="18.75">
      <c r="A658" s="123" t="str">
        <f>LOWER("НЕФТЬ")</f>
        <v>нефть</v>
      </c>
      <c r="B658" s="124"/>
      <c r="C658" s="11" t="s">
        <v>32</v>
      </c>
      <c r="D658" s="105">
        <v>6157</v>
      </c>
      <c r="E658" s="224"/>
      <c r="K658" s="226"/>
    </row>
    <row r="659" spans="1:11" ht="18.75">
      <c r="A659" s="123" t="str">
        <f>LOWER("ГАЗ")</f>
        <v>газ</v>
      </c>
      <c r="B659" s="124"/>
      <c r="C659" s="11" t="s">
        <v>34</v>
      </c>
      <c r="D659" s="70">
        <v>3153</v>
      </c>
      <c r="E659" s="224"/>
      <c r="K659" s="226"/>
    </row>
    <row r="660" spans="1:11" ht="18.75">
      <c r="A660" s="123" t="str">
        <f>LOWER("ПРОЧЕЕ  конденсат")</f>
        <v>прочее  конденсат</v>
      </c>
      <c r="B660" s="124"/>
      <c r="C660" s="11" t="s">
        <v>33</v>
      </c>
      <c r="D660" s="70">
        <v>197.5</v>
      </c>
      <c r="E660" s="224"/>
      <c r="K660" s="226"/>
    </row>
    <row r="661" spans="1:11" ht="20.25" customHeight="1">
      <c r="A661" s="116" t="s">
        <v>468</v>
      </c>
      <c r="B661" s="116"/>
      <c r="C661" s="39"/>
      <c r="D661" s="67"/>
      <c r="E661" s="224" t="s">
        <v>655</v>
      </c>
      <c r="K661" s="226"/>
    </row>
    <row r="662" spans="1:11" ht="18.75">
      <c r="A662" s="123" t="s">
        <v>469</v>
      </c>
      <c r="B662" s="124"/>
      <c r="C662" s="11" t="s">
        <v>33</v>
      </c>
      <c r="D662" s="106">
        <v>0.01055</v>
      </c>
      <c r="E662" s="224"/>
      <c r="K662" s="226"/>
    </row>
    <row r="663" spans="1:11" ht="18.75">
      <c r="A663" s="123" t="s">
        <v>470</v>
      </c>
      <c r="B663" s="124"/>
      <c r="C663" s="11" t="s">
        <v>33</v>
      </c>
      <c r="D663" s="107">
        <v>0.381</v>
      </c>
      <c r="E663" s="224"/>
      <c r="K663" s="226"/>
    </row>
    <row r="664" spans="1:11" ht="18.75">
      <c r="A664" s="123" t="s">
        <v>471</v>
      </c>
      <c r="B664" s="124"/>
      <c r="C664" s="11" t="s">
        <v>32</v>
      </c>
      <c r="D664" s="107">
        <v>12.528</v>
      </c>
      <c r="E664" s="224"/>
      <c r="K664" s="226"/>
    </row>
    <row r="665" spans="1:11" ht="18.75">
      <c r="A665" s="123" t="s">
        <v>472</v>
      </c>
      <c r="B665" s="124"/>
      <c r="C665" s="11"/>
      <c r="D665" s="67">
        <v>0</v>
      </c>
      <c r="E665" s="224"/>
      <c r="K665" s="226"/>
    </row>
    <row r="666" spans="1:11" ht="18.75">
      <c r="A666" s="123" t="s">
        <v>473</v>
      </c>
      <c r="B666" s="124"/>
      <c r="C666" s="11" t="s">
        <v>11</v>
      </c>
      <c r="D666" s="87">
        <v>677476</v>
      </c>
      <c r="E666" s="224"/>
      <c r="K666" s="226"/>
    </row>
    <row r="667" spans="1:11" ht="18.75">
      <c r="A667" s="123" t="s">
        <v>474</v>
      </c>
      <c r="B667" s="124"/>
      <c r="C667" s="11" t="s">
        <v>11</v>
      </c>
      <c r="D667" s="87">
        <v>18319756</v>
      </c>
      <c r="E667" s="224"/>
      <c r="G667" s="5"/>
      <c r="K667" s="226"/>
    </row>
    <row r="668" spans="1:11" ht="18.75">
      <c r="A668" s="116" t="s">
        <v>475</v>
      </c>
      <c r="B668" s="116"/>
      <c r="C668" s="11"/>
      <c r="D668" s="67"/>
      <c r="E668" s="224" t="s">
        <v>712</v>
      </c>
      <c r="K668" s="226"/>
    </row>
    <row r="669" spans="1:11" ht="15.75">
      <c r="A669" s="123" t="s">
        <v>476</v>
      </c>
      <c r="B669" s="124"/>
      <c r="C669" s="11" t="s">
        <v>32</v>
      </c>
      <c r="D669" s="94">
        <v>300.24</v>
      </c>
      <c r="E669" s="224"/>
      <c r="K669" s="226"/>
    </row>
    <row r="670" spans="1:11" ht="15.75">
      <c r="A670" s="123" t="s">
        <v>477</v>
      </c>
      <c r="B670" s="124"/>
      <c r="C670" s="11" t="s">
        <v>32</v>
      </c>
      <c r="D670" s="108">
        <v>14756.67</v>
      </c>
      <c r="E670" s="224"/>
      <c r="K670" s="226"/>
    </row>
    <row r="671" spans="1:11" ht="15.75">
      <c r="A671" s="123" t="s">
        <v>478</v>
      </c>
      <c r="B671" s="124"/>
      <c r="C671" s="11" t="s">
        <v>635</v>
      </c>
      <c r="D671" s="94">
        <v>71.3</v>
      </c>
      <c r="E671" s="224"/>
      <c r="K671" s="226"/>
    </row>
    <row r="672" spans="1:11" ht="44.25" customHeight="1">
      <c r="A672" s="123" t="s">
        <v>479</v>
      </c>
      <c r="B672" s="124"/>
      <c r="C672" s="11" t="s">
        <v>35</v>
      </c>
      <c r="D672" s="109" t="s">
        <v>710</v>
      </c>
      <c r="E672" s="224"/>
      <c r="K672" s="226"/>
    </row>
    <row r="673" spans="1:11" ht="20.25">
      <c r="A673" s="129" t="s">
        <v>480</v>
      </c>
      <c r="B673" s="130"/>
      <c r="C673" s="131"/>
      <c r="D673" s="62"/>
      <c r="E673" s="224" t="s">
        <v>657</v>
      </c>
      <c r="K673" s="226"/>
    </row>
    <row r="674" spans="1:11" ht="18.75">
      <c r="A674" s="116" t="s">
        <v>481</v>
      </c>
      <c r="B674" s="116"/>
      <c r="C674" s="11"/>
      <c r="D674" s="62"/>
      <c r="E674" s="224"/>
      <c r="K674" s="226"/>
    </row>
    <row r="675" spans="1:11" ht="18.75">
      <c r="A675" s="135" t="s">
        <v>482</v>
      </c>
      <c r="B675" s="136"/>
      <c r="C675" s="11" t="s">
        <v>10</v>
      </c>
      <c r="D675" s="67">
        <v>267</v>
      </c>
      <c r="E675" s="224"/>
      <c r="K675" s="226"/>
    </row>
    <row r="676" spans="1:11" ht="18.75">
      <c r="A676" s="123" t="s">
        <v>483</v>
      </c>
      <c r="B676" s="124"/>
      <c r="C676" s="11" t="s">
        <v>10</v>
      </c>
      <c r="D676" s="67">
        <v>12</v>
      </c>
      <c r="E676" s="224"/>
      <c r="K676" s="226"/>
    </row>
    <row r="677" spans="1:11" ht="17.25" customHeight="1">
      <c r="A677" s="123" t="s">
        <v>484</v>
      </c>
      <c r="B677" s="124"/>
      <c r="C677" s="11" t="s">
        <v>10</v>
      </c>
      <c r="D677" s="67">
        <v>21</v>
      </c>
      <c r="E677" s="224"/>
      <c r="K677" s="226"/>
    </row>
    <row r="678" spans="1:11" ht="20.25" customHeight="1">
      <c r="A678" s="123" t="s">
        <v>485</v>
      </c>
      <c r="B678" s="124"/>
      <c r="C678" s="11" t="s">
        <v>10</v>
      </c>
      <c r="D678" s="67">
        <v>68</v>
      </c>
      <c r="E678" s="224"/>
      <c r="K678" s="226"/>
    </row>
    <row r="679" spans="1:11" ht="30.75" customHeight="1">
      <c r="A679" s="123" t="s">
        <v>486</v>
      </c>
      <c r="B679" s="124"/>
      <c r="C679" s="11" t="s">
        <v>10</v>
      </c>
      <c r="D679" s="67">
        <v>154</v>
      </c>
      <c r="E679" s="224"/>
      <c r="K679" s="226"/>
    </row>
    <row r="680" spans="1:11" ht="18.75">
      <c r="A680" s="123" t="s">
        <v>487</v>
      </c>
      <c r="B680" s="124"/>
      <c r="C680" s="11" t="s">
        <v>10</v>
      </c>
      <c r="D680" s="67">
        <v>14</v>
      </c>
      <c r="E680" s="224"/>
      <c r="K680" s="226"/>
    </row>
    <row r="681" spans="1:11" ht="18.75">
      <c r="A681" s="116" t="s">
        <v>500</v>
      </c>
      <c r="B681" s="116"/>
      <c r="C681" s="11"/>
      <c r="D681" s="67"/>
      <c r="E681" s="224"/>
      <c r="K681" s="226"/>
    </row>
    <row r="682" spans="1:11" ht="18.75">
      <c r="A682" s="123" t="s">
        <v>488</v>
      </c>
      <c r="B682" s="124"/>
      <c r="C682" s="11" t="s">
        <v>10</v>
      </c>
      <c r="D682" s="67">
        <v>14</v>
      </c>
      <c r="E682" s="224"/>
      <c r="K682" s="226"/>
    </row>
    <row r="683" spans="1:11" ht="18.75">
      <c r="A683" s="123" t="s">
        <v>489</v>
      </c>
      <c r="B683" s="124"/>
      <c r="C683" s="11" t="s">
        <v>570</v>
      </c>
      <c r="D683" s="67">
        <v>0</v>
      </c>
      <c r="E683" s="224"/>
      <c r="K683" s="226"/>
    </row>
    <row r="684" spans="1:11" ht="18.75">
      <c r="A684" s="123" t="s">
        <v>490</v>
      </c>
      <c r="B684" s="124"/>
      <c r="C684" s="11" t="s">
        <v>570</v>
      </c>
      <c r="D684" s="67">
        <v>19</v>
      </c>
      <c r="E684" s="224"/>
      <c r="K684" s="226"/>
    </row>
    <row r="685" spans="1:11" ht="18.75">
      <c r="A685" s="123" t="s">
        <v>491</v>
      </c>
      <c r="B685" s="124"/>
      <c r="C685" s="11" t="s">
        <v>10</v>
      </c>
      <c r="D685" s="67">
        <v>2</v>
      </c>
      <c r="E685" s="224"/>
      <c r="K685" s="226"/>
    </row>
    <row r="686" spans="1:11" ht="18.75">
      <c r="A686" s="123" t="s">
        <v>492</v>
      </c>
      <c r="B686" s="124"/>
      <c r="C686" s="11" t="s">
        <v>570</v>
      </c>
      <c r="D686" s="67">
        <v>0</v>
      </c>
      <c r="E686" s="224"/>
      <c r="K686" s="226"/>
    </row>
    <row r="687" spans="1:11" ht="18.75">
      <c r="A687" s="123" t="s">
        <v>493</v>
      </c>
      <c r="B687" s="124"/>
      <c r="C687" s="11" t="s">
        <v>570</v>
      </c>
      <c r="D687" s="67">
        <v>0</v>
      </c>
      <c r="E687" s="224"/>
      <c r="K687" s="226"/>
    </row>
    <row r="688" spans="1:11" ht="18.75">
      <c r="A688" s="116" t="s">
        <v>501</v>
      </c>
      <c r="B688" s="116"/>
      <c r="C688" s="11" t="s">
        <v>570</v>
      </c>
      <c r="D688" s="67" t="s">
        <v>690</v>
      </c>
      <c r="E688" s="224"/>
      <c r="K688" s="226"/>
    </row>
    <row r="689" spans="1:11" ht="18.75">
      <c r="A689" s="116" t="s">
        <v>502</v>
      </c>
      <c r="B689" s="116"/>
      <c r="C689" s="11" t="s">
        <v>570</v>
      </c>
      <c r="D689" s="67" t="s">
        <v>690</v>
      </c>
      <c r="E689" s="224"/>
      <c r="K689" s="226"/>
    </row>
    <row r="690" spans="1:11" ht="33" customHeight="1">
      <c r="A690" s="116" t="s">
        <v>503</v>
      </c>
      <c r="B690" s="116"/>
      <c r="C690" s="11" t="s">
        <v>36</v>
      </c>
      <c r="D690" s="67">
        <v>0</v>
      </c>
      <c r="E690" s="224"/>
      <c r="K690" s="226"/>
    </row>
    <row r="691" spans="1:11" ht="18.75">
      <c r="A691" s="116" t="s">
        <v>504</v>
      </c>
      <c r="B691" s="116"/>
      <c r="C691" s="11"/>
      <c r="D691" s="67"/>
      <c r="E691" s="224"/>
      <c r="K691" s="226"/>
    </row>
    <row r="692" spans="1:11" ht="18.75">
      <c r="A692" s="134"/>
      <c r="B692" s="14" t="s">
        <v>494</v>
      </c>
      <c r="C692" s="11"/>
      <c r="D692" s="67" t="s">
        <v>714</v>
      </c>
      <c r="E692" s="224"/>
      <c r="K692" s="226"/>
    </row>
    <row r="693" spans="1:11" ht="18.75">
      <c r="A693" s="134"/>
      <c r="B693" s="14" t="s">
        <v>495</v>
      </c>
      <c r="C693" s="11" t="s">
        <v>11</v>
      </c>
      <c r="D693" s="67">
        <v>50</v>
      </c>
      <c r="E693" s="224"/>
      <c r="K693" s="226"/>
    </row>
    <row r="694" spans="1:11" ht="37.5" customHeight="1">
      <c r="A694" s="116" t="s">
        <v>505</v>
      </c>
      <c r="B694" s="116"/>
      <c r="C694" s="11"/>
      <c r="D694" s="67"/>
      <c r="E694" s="224"/>
      <c r="K694" s="226"/>
    </row>
    <row r="695" spans="1:11" ht="18.75">
      <c r="A695" s="123" t="s">
        <v>496</v>
      </c>
      <c r="B695" s="124"/>
      <c r="C695" s="11" t="s">
        <v>570</v>
      </c>
      <c r="D695" s="67">
        <v>6</v>
      </c>
      <c r="E695" s="224"/>
      <c r="K695" s="226"/>
    </row>
    <row r="696" spans="1:11" ht="18.75">
      <c r="A696" s="123" t="s">
        <v>497</v>
      </c>
      <c r="B696" s="124"/>
      <c r="C696" s="11" t="s">
        <v>570</v>
      </c>
      <c r="D696" s="67">
        <v>3</v>
      </c>
      <c r="E696" s="224"/>
      <c r="K696" s="226"/>
    </row>
    <row r="697" spans="1:11" ht="18.75">
      <c r="A697" s="132" t="s">
        <v>498</v>
      </c>
      <c r="B697" s="133"/>
      <c r="C697" s="11" t="s">
        <v>10</v>
      </c>
      <c r="D697" s="67">
        <v>0</v>
      </c>
      <c r="E697" s="224"/>
      <c r="K697" s="226"/>
    </row>
    <row r="698" spans="1:11" ht="37.5" customHeight="1">
      <c r="A698" s="116" t="s">
        <v>506</v>
      </c>
      <c r="B698" s="116"/>
      <c r="C698" s="11"/>
      <c r="D698" s="67" t="s">
        <v>715</v>
      </c>
      <c r="E698" s="224"/>
      <c r="K698" s="226"/>
    </row>
    <row r="699" spans="1:11" ht="18.75">
      <c r="A699" s="116" t="s">
        <v>499</v>
      </c>
      <c r="B699" s="116"/>
      <c r="C699" s="11"/>
      <c r="D699" s="62"/>
      <c r="E699" s="224" t="s">
        <v>663</v>
      </c>
      <c r="K699" s="226"/>
    </row>
    <row r="700" spans="1:11" ht="18.75">
      <c r="A700" s="116" t="s">
        <v>507</v>
      </c>
      <c r="B700" s="116"/>
      <c r="C700" s="11" t="s">
        <v>10</v>
      </c>
      <c r="D700" s="62">
        <v>20</v>
      </c>
      <c r="E700" s="224"/>
      <c r="K700" s="226"/>
    </row>
    <row r="701" spans="1:11" ht="18.75">
      <c r="A701" s="123" t="s">
        <v>508</v>
      </c>
      <c r="B701" s="124"/>
      <c r="C701" s="11" t="s">
        <v>10</v>
      </c>
      <c r="D701" s="62">
        <v>1</v>
      </c>
      <c r="E701" s="224"/>
      <c r="K701" s="226"/>
    </row>
    <row r="702" spans="1:11" ht="18.75">
      <c r="A702" s="123" t="s">
        <v>509</v>
      </c>
      <c r="B702" s="124"/>
      <c r="C702" s="11" t="s">
        <v>10</v>
      </c>
      <c r="D702" s="63" t="s">
        <v>717</v>
      </c>
      <c r="E702" s="224"/>
      <c r="K702" s="226"/>
    </row>
    <row r="703" spans="1:11" ht="18.75">
      <c r="A703" s="123" t="s">
        <v>510</v>
      </c>
      <c r="B703" s="124"/>
      <c r="C703" s="11" t="s">
        <v>10</v>
      </c>
      <c r="D703" s="62">
        <v>1</v>
      </c>
      <c r="E703" s="224"/>
      <c r="K703" s="226"/>
    </row>
    <row r="704" spans="1:11" ht="18.75">
      <c r="A704" s="123" t="s">
        <v>511</v>
      </c>
      <c r="B704" s="124"/>
      <c r="C704" s="11" t="s">
        <v>10</v>
      </c>
      <c r="D704" s="62">
        <v>3</v>
      </c>
      <c r="E704" s="224"/>
      <c r="K704" s="226"/>
    </row>
    <row r="705" spans="1:11" ht="18.75">
      <c r="A705" s="123" t="s">
        <v>512</v>
      </c>
      <c r="B705" s="124"/>
      <c r="C705" s="11" t="s">
        <v>10</v>
      </c>
      <c r="D705" s="62">
        <v>5</v>
      </c>
      <c r="E705" s="224"/>
      <c r="K705" s="226"/>
    </row>
    <row r="706" spans="1:11" ht="33" customHeight="1">
      <c r="A706" s="116" t="s">
        <v>513</v>
      </c>
      <c r="B706" s="116"/>
      <c r="C706" s="11" t="s">
        <v>570</v>
      </c>
      <c r="D706" s="62">
        <f>D707+D708+D709+D710+D711</f>
        <v>173</v>
      </c>
      <c r="E706" s="224"/>
      <c r="K706" s="226"/>
    </row>
    <row r="707" spans="1:11" ht="18.75">
      <c r="A707" s="123" t="s">
        <v>508</v>
      </c>
      <c r="B707" s="124"/>
      <c r="C707" s="11" t="s">
        <v>570</v>
      </c>
      <c r="D707" s="62">
        <v>38</v>
      </c>
      <c r="E707" s="224"/>
      <c r="K707" s="226"/>
    </row>
    <row r="708" spans="1:11" ht="18.75">
      <c r="A708" s="123" t="s">
        <v>509</v>
      </c>
      <c r="B708" s="124"/>
      <c r="C708" s="11" t="s">
        <v>570</v>
      </c>
      <c r="D708" s="62">
        <v>68</v>
      </c>
      <c r="E708" s="224"/>
      <c r="K708" s="226"/>
    </row>
    <row r="709" spans="1:11" ht="18.75">
      <c r="A709" s="123" t="s">
        <v>510</v>
      </c>
      <c r="B709" s="124"/>
      <c r="C709" s="11" t="s">
        <v>570</v>
      </c>
      <c r="D709" s="62">
        <v>10</v>
      </c>
      <c r="E709" s="224"/>
      <c r="K709" s="226"/>
    </row>
    <row r="710" spans="1:11" ht="18.75">
      <c r="A710" s="123" t="s">
        <v>511</v>
      </c>
      <c r="B710" s="124"/>
      <c r="C710" s="11" t="s">
        <v>570</v>
      </c>
      <c r="D710" s="62">
        <v>32</v>
      </c>
      <c r="E710" s="224"/>
      <c r="K710" s="226"/>
    </row>
    <row r="711" spans="1:11" ht="18.75">
      <c r="A711" s="123" t="s">
        <v>512</v>
      </c>
      <c r="B711" s="124"/>
      <c r="C711" s="11" t="s">
        <v>570</v>
      </c>
      <c r="D711" s="62">
        <v>25</v>
      </c>
      <c r="E711" s="224"/>
      <c r="K711" s="226"/>
    </row>
    <row r="712" spans="1:11" ht="18.75">
      <c r="A712" s="116" t="s">
        <v>514</v>
      </c>
      <c r="B712" s="116"/>
      <c r="C712" s="11" t="s">
        <v>570</v>
      </c>
      <c r="D712" s="62">
        <f>D713+D714+D715+D717+D716</f>
        <v>35</v>
      </c>
      <c r="E712" s="224"/>
      <c r="K712" s="226"/>
    </row>
    <row r="713" spans="1:11" ht="18.75">
      <c r="A713" s="123" t="s">
        <v>508</v>
      </c>
      <c r="B713" s="124"/>
      <c r="C713" s="11" t="s">
        <v>570</v>
      </c>
      <c r="D713" s="62">
        <v>4</v>
      </c>
      <c r="E713" s="224"/>
      <c r="K713" s="226"/>
    </row>
    <row r="714" spans="1:11" ht="18.75">
      <c r="A714" s="123" t="s">
        <v>509</v>
      </c>
      <c r="B714" s="124"/>
      <c r="C714" s="11" t="s">
        <v>570</v>
      </c>
      <c r="D714" s="62">
        <v>15</v>
      </c>
      <c r="E714" s="224"/>
      <c r="K714" s="226"/>
    </row>
    <row r="715" spans="1:11" ht="18.75">
      <c r="A715" s="123" t="s">
        <v>510</v>
      </c>
      <c r="B715" s="124"/>
      <c r="C715" s="11" t="s">
        <v>570</v>
      </c>
      <c r="D715" s="62">
        <v>2</v>
      </c>
      <c r="E715" s="224"/>
      <c r="K715" s="226"/>
    </row>
    <row r="716" spans="1:11" ht="18.75">
      <c r="A716" s="123" t="s">
        <v>511</v>
      </c>
      <c r="B716" s="124"/>
      <c r="C716" s="11" t="s">
        <v>570</v>
      </c>
      <c r="D716" s="62">
        <v>9</v>
      </c>
      <c r="E716" s="224"/>
      <c r="K716" s="226"/>
    </row>
    <row r="717" spans="1:11" ht="18.75">
      <c r="A717" s="123" t="s">
        <v>512</v>
      </c>
      <c r="B717" s="124"/>
      <c r="C717" s="11" t="s">
        <v>570</v>
      </c>
      <c r="D717" s="62">
        <v>5</v>
      </c>
      <c r="E717" s="224"/>
      <c r="K717" s="226"/>
    </row>
    <row r="718" spans="1:11" ht="31.5" customHeight="1">
      <c r="A718" s="116" t="s">
        <v>515</v>
      </c>
      <c r="B718" s="116"/>
      <c r="C718" s="11" t="s">
        <v>561</v>
      </c>
      <c r="D718" s="62">
        <v>100</v>
      </c>
      <c r="E718" s="224"/>
      <c r="K718" s="226"/>
    </row>
    <row r="719" spans="1:11" ht="18.75">
      <c r="A719" s="123" t="s">
        <v>508</v>
      </c>
      <c r="B719" s="124"/>
      <c r="C719" s="11" t="s">
        <v>561</v>
      </c>
      <c r="D719" s="62">
        <v>100</v>
      </c>
      <c r="E719" s="224"/>
      <c r="K719" s="226"/>
    </row>
    <row r="720" spans="1:11" ht="18.75">
      <c r="A720" s="123" t="s">
        <v>509</v>
      </c>
      <c r="B720" s="124"/>
      <c r="C720" s="11" t="s">
        <v>561</v>
      </c>
      <c r="D720" s="62">
        <v>100</v>
      </c>
      <c r="E720" s="224"/>
      <c r="K720" s="226"/>
    </row>
    <row r="721" spans="1:11" ht="18.75">
      <c r="A721" s="123" t="s">
        <v>510</v>
      </c>
      <c r="B721" s="124"/>
      <c r="C721" s="11" t="s">
        <v>561</v>
      </c>
      <c r="D721" s="62">
        <v>100</v>
      </c>
      <c r="E721" s="224"/>
      <c r="K721" s="226"/>
    </row>
    <row r="722" spans="1:11" ht="18.75">
      <c r="A722" s="123" t="s">
        <v>511</v>
      </c>
      <c r="B722" s="124"/>
      <c r="C722" s="11" t="s">
        <v>561</v>
      </c>
      <c r="D722" s="62">
        <v>100</v>
      </c>
      <c r="E722" s="224"/>
      <c r="K722" s="226"/>
    </row>
    <row r="723" spans="1:11" ht="18.75">
      <c r="A723" s="123" t="s">
        <v>512</v>
      </c>
      <c r="B723" s="124"/>
      <c r="C723" s="11" t="s">
        <v>561</v>
      </c>
      <c r="D723" s="62">
        <v>100</v>
      </c>
      <c r="E723" s="224"/>
      <c r="K723" s="226"/>
    </row>
    <row r="724" spans="1:11" ht="18.75">
      <c r="A724" s="116" t="s">
        <v>516</v>
      </c>
      <c r="B724" s="116"/>
      <c r="C724" s="11" t="s">
        <v>10</v>
      </c>
      <c r="D724" s="62">
        <f>D725+D726+D727+D729</f>
        <v>26</v>
      </c>
      <c r="E724" s="224"/>
      <c r="K724" s="226"/>
    </row>
    <row r="725" spans="1:11" ht="18.75">
      <c r="A725" s="123" t="s">
        <v>508</v>
      </c>
      <c r="B725" s="124"/>
      <c r="C725" s="11" t="s">
        <v>10</v>
      </c>
      <c r="D725" s="62">
        <v>8</v>
      </c>
      <c r="E725" s="224"/>
      <c r="K725" s="226"/>
    </row>
    <row r="726" spans="1:11" ht="18.75">
      <c r="A726" s="123" t="s">
        <v>509</v>
      </c>
      <c r="B726" s="124"/>
      <c r="C726" s="11" t="s">
        <v>10</v>
      </c>
      <c r="D726" s="62">
        <v>12</v>
      </c>
      <c r="E726" s="224"/>
      <c r="K726" s="226"/>
    </row>
    <row r="727" spans="1:11" ht="18.75">
      <c r="A727" s="123" t="s">
        <v>510</v>
      </c>
      <c r="B727" s="124"/>
      <c r="C727" s="11" t="s">
        <v>10</v>
      </c>
      <c r="D727" s="62">
        <v>1</v>
      </c>
      <c r="E727" s="224"/>
      <c r="K727" s="226"/>
    </row>
    <row r="728" spans="1:11" ht="18.75">
      <c r="A728" s="123" t="s">
        <v>511</v>
      </c>
      <c r="B728" s="124"/>
      <c r="C728" s="11" t="s">
        <v>10</v>
      </c>
      <c r="D728" s="62">
        <v>0</v>
      </c>
      <c r="E728" s="224"/>
      <c r="K728" s="226"/>
    </row>
    <row r="729" spans="1:11" ht="18.75">
      <c r="A729" s="123" t="s">
        <v>512</v>
      </c>
      <c r="B729" s="124"/>
      <c r="C729" s="11" t="s">
        <v>10</v>
      </c>
      <c r="D729" s="62">
        <v>5</v>
      </c>
      <c r="E729" s="224"/>
      <c r="K729" s="226"/>
    </row>
    <row r="730" spans="1:11" ht="18.75">
      <c r="A730" s="116" t="s">
        <v>517</v>
      </c>
      <c r="B730" s="116"/>
      <c r="C730" s="11" t="s">
        <v>10</v>
      </c>
      <c r="D730" s="62">
        <v>33</v>
      </c>
      <c r="E730" s="224"/>
      <c r="K730" s="226"/>
    </row>
    <row r="731" spans="1:11" ht="18.75">
      <c r="A731" s="116" t="s">
        <v>518</v>
      </c>
      <c r="B731" s="116"/>
      <c r="C731" s="11" t="s">
        <v>11</v>
      </c>
      <c r="D731" s="110">
        <v>227979206</v>
      </c>
      <c r="E731" s="224"/>
      <c r="K731" s="226"/>
    </row>
    <row r="732" spans="1:11" ht="18.75">
      <c r="A732" s="116" t="s">
        <v>519</v>
      </c>
      <c r="B732" s="116"/>
      <c r="C732" s="11" t="s">
        <v>570</v>
      </c>
      <c r="D732" s="62">
        <v>1</v>
      </c>
      <c r="E732" s="224"/>
      <c r="K732" s="226"/>
    </row>
    <row r="733" spans="1:11" ht="18.75">
      <c r="A733" s="11"/>
      <c r="B733" s="14" t="s">
        <v>520</v>
      </c>
      <c r="C733" s="11" t="s">
        <v>570</v>
      </c>
      <c r="D733" s="62">
        <v>0</v>
      </c>
      <c r="E733" s="224"/>
      <c r="K733" s="226"/>
    </row>
    <row r="734" spans="1:11" ht="20.25">
      <c r="A734" s="129" t="s">
        <v>521</v>
      </c>
      <c r="B734" s="130"/>
      <c r="C734" s="131"/>
      <c r="D734" s="62"/>
      <c r="E734" s="224" t="s">
        <v>692</v>
      </c>
      <c r="K734" s="226"/>
    </row>
    <row r="735" spans="1:11" ht="18.75">
      <c r="A735" s="116" t="s">
        <v>522</v>
      </c>
      <c r="B735" s="116"/>
      <c r="C735" s="11"/>
      <c r="D735" s="62"/>
      <c r="E735" s="224"/>
      <c r="K735" s="226"/>
    </row>
    <row r="736" spans="1:11" ht="18.75">
      <c r="A736" s="116" t="s">
        <v>528</v>
      </c>
      <c r="B736" s="116"/>
      <c r="C736" s="11"/>
      <c r="D736" s="67"/>
      <c r="E736" s="224"/>
      <c r="K736" s="226"/>
    </row>
    <row r="737" spans="1:11" ht="18.75">
      <c r="A737" s="123" t="s">
        <v>523</v>
      </c>
      <c r="B737" s="124"/>
      <c r="C737" s="11" t="s">
        <v>10</v>
      </c>
      <c r="D737" s="111">
        <v>477</v>
      </c>
      <c r="E737" s="224"/>
      <c r="K737" s="226"/>
    </row>
    <row r="738" spans="1:11" ht="18.75">
      <c r="A738" s="123" t="s">
        <v>524</v>
      </c>
      <c r="B738" s="124"/>
      <c r="C738" s="11" t="s">
        <v>10</v>
      </c>
      <c r="D738" s="111">
        <v>37</v>
      </c>
      <c r="E738" s="224"/>
      <c r="K738" s="226"/>
    </row>
    <row r="739" spans="1:11" ht="18.75">
      <c r="A739" s="123" t="s">
        <v>525</v>
      </c>
      <c r="B739" s="124"/>
      <c r="C739" s="11" t="s">
        <v>10</v>
      </c>
      <c r="D739" s="111">
        <v>40</v>
      </c>
      <c r="E739" s="224"/>
      <c r="K739" s="226"/>
    </row>
    <row r="740" spans="1:11" ht="18.75">
      <c r="A740" s="123" t="s">
        <v>526</v>
      </c>
      <c r="B740" s="124"/>
      <c r="C740" s="11" t="s">
        <v>10</v>
      </c>
      <c r="D740" s="111">
        <v>1</v>
      </c>
      <c r="E740" s="224"/>
      <c r="K740" s="226"/>
    </row>
    <row r="741" spans="1:11" ht="186" customHeight="1">
      <c r="A741" s="125" t="s">
        <v>527</v>
      </c>
      <c r="B741" s="126"/>
      <c r="C741" s="19" t="s">
        <v>10</v>
      </c>
      <c r="D741" s="112" t="s">
        <v>689</v>
      </c>
      <c r="E741" s="224"/>
      <c r="I741" s="61"/>
      <c r="K741" s="226"/>
    </row>
    <row r="742" spans="1:11" ht="18.75">
      <c r="A742" s="116" t="s">
        <v>529</v>
      </c>
      <c r="B742" s="116"/>
      <c r="C742" s="11"/>
      <c r="D742" s="67" t="s">
        <v>690</v>
      </c>
      <c r="E742" s="224"/>
      <c r="K742" s="226"/>
    </row>
    <row r="743" spans="1:11" ht="15.75" customHeight="1">
      <c r="A743" s="123" t="s">
        <v>530</v>
      </c>
      <c r="B743" s="124"/>
      <c r="C743" s="11" t="s">
        <v>11</v>
      </c>
      <c r="D743" s="67" t="s">
        <v>690</v>
      </c>
      <c r="E743" s="224"/>
      <c r="K743" s="226"/>
    </row>
    <row r="744" spans="1:11" ht="18.75">
      <c r="A744" s="123" t="s">
        <v>524</v>
      </c>
      <c r="B744" s="124"/>
      <c r="C744" s="11" t="s">
        <v>11</v>
      </c>
      <c r="D744" s="67" t="s">
        <v>690</v>
      </c>
      <c r="E744" s="224"/>
      <c r="K744" s="226"/>
    </row>
    <row r="745" spans="1:11" ht="18.75">
      <c r="A745" s="123" t="s">
        <v>525</v>
      </c>
      <c r="B745" s="124"/>
      <c r="C745" s="11" t="s">
        <v>11</v>
      </c>
      <c r="D745" s="67" t="s">
        <v>690</v>
      </c>
      <c r="E745" s="224"/>
      <c r="K745" s="226"/>
    </row>
    <row r="746" spans="1:11" ht="18.75">
      <c r="A746" s="123" t="s">
        <v>526</v>
      </c>
      <c r="B746" s="124"/>
      <c r="C746" s="11" t="s">
        <v>11</v>
      </c>
      <c r="D746" s="67" t="s">
        <v>690</v>
      </c>
      <c r="E746" s="224"/>
      <c r="K746" s="226"/>
    </row>
    <row r="747" spans="1:11" ht="186.75" customHeight="1">
      <c r="A747" s="127" t="s">
        <v>531</v>
      </c>
      <c r="B747" s="128"/>
      <c r="C747" s="20" t="s">
        <v>11</v>
      </c>
      <c r="D747" s="67" t="s">
        <v>690</v>
      </c>
      <c r="E747" s="224"/>
      <c r="K747" s="226"/>
    </row>
    <row r="748" spans="1:11" ht="18.75">
      <c r="A748" s="116" t="s">
        <v>532</v>
      </c>
      <c r="B748" s="116"/>
      <c r="C748" s="11"/>
      <c r="D748" s="67">
        <f>D749+D750+D751+D752</f>
        <v>1.257</v>
      </c>
      <c r="E748" s="224"/>
      <c r="K748" s="226"/>
    </row>
    <row r="749" spans="1:11" ht="18.75">
      <c r="A749" s="123" t="s">
        <v>523</v>
      </c>
      <c r="B749" s="124"/>
      <c r="C749" s="11" t="s">
        <v>578</v>
      </c>
      <c r="D749" s="111">
        <v>0.615</v>
      </c>
      <c r="E749" s="224"/>
      <c r="K749" s="226"/>
    </row>
    <row r="750" spans="1:11" ht="18.75">
      <c r="A750" s="123" t="s">
        <v>524</v>
      </c>
      <c r="B750" s="124"/>
      <c r="C750" s="11" t="s">
        <v>578</v>
      </c>
      <c r="D750" s="111">
        <v>0.162</v>
      </c>
      <c r="E750" s="224"/>
      <c r="K750" s="226"/>
    </row>
    <row r="751" spans="1:11" ht="18.75">
      <c r="A751" s="123" t="s">
        <v>525</v>
      </c>
      <c r="B751" s="124"/>
      <c r="C751" s="11" t="s">
        <v>578</v>
      </c>
      <c r="D751" s="111">
        <v>0.345</v>
      </c>
      <c r="E751" s="224"/>
      <c r="K751" s="226"/>
    </row>
    <row r="752" spans="1:11" ht="18.75">
      <c r="A752" s="123" t="s">
        <v>526</v>
      </c>
      <c r="B752" s="124"/>
      <c r="C752" s="11" t="s">
        <v>578</v>
      </c>
      <c r="D752" s="111">
        <v>0.135</v>
      </c>
      <c r="E752" s="224"/>
      <c r="K752" s="226"/>
    </row>
    <row r="753" spans="1:11" ht="18.75">
      <c r="A753" s="116" t="s">
        <v>533</v>
      </c>
      <c r="B753" s="116"/>
      <c r="C753" s="11"/>
      <c r="D753" s="67" t="s">
        <v>668</v>
      </c>
      <c r="E753" s="224"/>
      <c r="K753" s="226"/>
    </row>
    <row r="754" spans="1:11" ht="93.75">
      <c r="A754" s="116" t="s">
        <v>534</v>
      </c>
      <c r="B754" s="116"/>
      <c r="C754" s="11"/>
      <c r="D754" s="113" t="s">
        <v>691</v>
      </c>
      <c r="E754" s="224"/>
      <c r="K754" s="226"/>
    </row>
    <row r="755" spans="1:11" s="25" customFormat="1" ht="39.75" customHeight="1">
      <c r="A755" s="117" t="s">
        <v>535</v>
      </c>
      <c r="B755" s="118"/>
      <c r="C755" s="119"/>
      <c r="D755" s="62"/>
      <c r="E755" s="223" t="s">
        <v>664</v>
      </c>
      <c r="K755" s="227"/>
    </row>
    <row r="756" spans="1:11" s="25" customFormat="1" ht="41.25" customHeight="1">
      <c r="A756" s="120" t="s">
        <v>536</v>
      </c>
      <c r="B756" s="120"/>
      <c r="C756" s="27"/>
      <c r="D756" s="62"/>
      <c r="E756" s="223"/>
      <c r="K756" s="227"/>
    </row>
    <row r="757" spans="1:11" s="25" customFormat="1" ht="32.25" customHeight="1">
      <c r="A757" s="114" t="s">
        <v>537</v>
      </c>
      <c r="B757" s="115"/>
      <c r="C757" s="27" t="s">
        <v>10</v>
      </c>
      <c r="D757" s="62"/>
      <c r="E757" s="223"/>
      <c r="K757" s="227"/>
    </row>
    <row r="758" spans="1:11" s="25" customFormat="1" ht="38.25" customHeight="1">
      <c r="A758" s="114" t="s">
        <v>538</v>
      </c>
      <c r="B758" s="115"/>
      <c r="C758" s="27" t="s">
        <v>10</v>
      </c>
      <c r="D758" s="62"/>
      <c r="E758" s="223"/>
      <c r="K758" s="227"/>
    </row>
    <row r="759" spans="1:11" s="25" customFormat="1" ht="31.5" customHeight="1">
      <c r="A759" s="120" t="s">
        <v>539</v>
      </c>
      <c r="B759" s="120"/>
      <c r="C759" s="27"/>
      <c r="D759" s="62"/>
      <c r="E759" s="223"/>
      <c r="K759" s="227"/>
    </row>
    <row r="760" spans="1:11" s="25" customFormat="1" ht="18.75">
      <c r="A760" s="114" t="s">
        <v>446</v>
      </c>
      <c r="B760" s="115"/>
      <c r="C760" s="27"/>
      <c r="D760" s="62"/>
      <c r="E760" s="223"/>
      <c r="K760" s="227"/>
    </row>
    <row r="761" spans="1:11" s="25" customFormat="1" ht="18.75">
      <c r="A761" s="114" t="s">
        <v>137</v>
      </c>
      <c r="B761" s="115"/>
      <c r="C761" s="27" t="s">
        <v>10</v>
      </c>
      <c r="D761" s="62"/>
      <c r="E761" s="223"/>
      <c r="K761" s="227"/>
    </row>
    <row r="762" spans="1:11" s="25" customFormat="1" ht="51.75" customHeight="1">
      <c r="A762" s="120" t="s">
        <v>540</v>
      </c>
      <c r="B762" s="120"/>
      <c r="C762" s="27"/>
      <c r="D762" s="62"/>
      <c r="E762" s="223"/>
      <c r="K762" s="227"/>
    </row>
    <row r="763" spans="1:11" s="25" customFormat="1" ht="18.75">
      <c r="A763" s="114" t="s">
        <v>137</v>
      </c>
      <c r="B763" s="115"/>
      <c r="C763" s="27" t="s">
        <v>10</v>
      </c>
      <c r="D763" s="62"/>
      <c r="E763" s="223"/>
      <c r="K763" s="227"/>
    </row>
    <row r="764" spans="1:11" s="25" customFormat="1" ht="18.75">
      <c r="A764" s="114" t="s">
        <v>541</v>
      </c>
      <c r="B764" s="115"/>
      <c r="C764" s="27"/>
      <c r="D764" s="62"/>
      <c r="E764" s="223"/>
      <c r="K764" s="227"/>
    </row>
    <row r="765" spans="1:11" s="25" customFormat="1" ht="37.5" customHeight="1">
      <c r="A765" s="120" t="s">
        <v>542</v>
      </c>
      <c r="B765" s="120"/>
      <c r="C765" s="27"/>
      <c r="D765" s="62"/>
      <c r="E765" s="223"/>
      <c r="K765" s="227"/>
    </row>
    <row r="766" spans="1:11" s="25" customFormat="1" ht="18.75">
      <c r="A766" s="114" t="s">
        <v>137</v>
      </c>
      <c r="B766" s="115"/>
      <c r="C766" s="27" t="s">
        <v>10</v>
      </c>
      <c r="D766" s="62"/>
      <c r="E766" s="223"/>
      <c r="K766" s="227"/>
    </row>
    <row r="767" spans="1:11" s="25" customFormat="1" ht="18.75">
      <c r="A767" s="114" t="s">
        <v>541</v>
      </c>
      <c r="B767" s="115"/>
      <c r="C767" s="27"/>
      <c r="D767" s="62"/>
      <c r="E767" s="223"/>
      <c r="K767" s="227"/>
    </row>
    <row r="768" spans="4:11" ht="18.75">
      <c r="D768" s="42"/>
      <c r="K768" s="226"/>
    </row>
    <row r="769" spans="1:11" ht="18.75">
      <c r="A769" s="60" t="s">
        <v>673</v>
      </c>
      <c r="D769" s="42"/>
      <c r="K769" s="226"/>
    </row>
    <row r="770" spans="1:11" ht="35.25" customHeight="1">
      <c r="A770" s="225" t="s">
        <v>674</v>
      </c>
      <c r="B770" s="225"/>
      <c r="C770" s="225"/>
      <c r="D770" s="225"/>
      <c r="K770" s="226"/>
    </row>
    <row r="771" spans="1:4" ht="18.75" customHeight="1" hidden="1">
      <c r="A771" s="225"/>
      <c r="B771" s="225"/>
      <c r="C771" s="225"/>
      <c r="D771" s="225"/>
    </row>
  </sheetData>
  <sheetProtection/>
  <mergeCells count="609">
    <mergeCell ref="A770:D771"/>
    <mergeCell ref="E251:E270"/>
    <mergeCell ref="E69:E96"/>
    <mergeCell ref="E98:E101"/>
    <mergeCell ref="E108:E136"/>
    <mergeCell ref="E167:E200"/>
    <mergeCell ref="E661:E667"/>
    <mergeCell ref="E496:E525"/>
    <mergeCell ref="E526:E561"/>
    <mergeCell ref="A634:B634"/>
    <mergeCell ref="E18:E19"/>
    <mergeCell ref="E673:E698"/>
    <mergeCell ref="E21:E37"/>
    <mergeCell ref="E102:E107"/>
    <mergeCell ref="E137:E166"/>
    <mergeCell ref="E653:E660"/>
    <mergeCell ref="E38:E68"/>
    <mergeCell ref="E201:E250"/>
    <mergeCell ref="E271:E298"/>
    <mergeCell ref="E306:E454"/>
    <mergeCell ref="E755:E767"/>
    <mergeCell ref="E564:E651"/>
    <mergeCell ref="E734:E754"/>
    <mergeCell ref="E668:E672"/>
    <mergeCell ref="E699:E733"/>
    <mergeCell ref="A618:B618"/>
    <mergeCell ref="A632:B632"/>
    <mergeCell ref="A622:B622"/>
    <mergeCell ref="A623:B623"/>
    <mergeCell ref="A624:B624"/>
    <mergeCell ref="A628:B628"/>
    <mergeCell ref="A630:B630"/>
    <mergeCell ref="A598:B598"/>
    <mergeCell ref="B614:B615"/>
    <mergeCell ref="A619:B619"/>
    <mergeCell ref="A620:B620"/>
    <mergeCell ref="A621:B621"/>
    <mergeCell ref="A631:B631"/>
    <mergeCell ref="A617:B617"/>
    <mergeCell ref="A605:B605"/>
    <mergeCell ref="A613:B613"/>
    <mergeCell ref="A606:B606"/>
    <mergeCell ref="A607:B607"/>
    <mergeCell ref="A608:A609"/>
    <mergeCell ref="A612:B612"/>
    <mergeCell ref="A614:A615"/>
    <mergeCell ref="A627:B627"/>
    <mergeCell ref="A565:B565"/>
    <mergeCell ref="A616:C616"/>
    <mergeCell ref="A596:B596"/>
    <mergeCell ref="A597:B597"/>
    <mergeCell ref="A599:B599"/>
    <mergeCell ref="A600:B600"/>
    <mergeCell ref="A601:B601"/>
    <mergeCell ref="A602:B602"/>
    <mergeCell ref="A603:B603"/>
    <mergeCell ref="A604:C604"/>
    <mergeCell ref="A586:A589"/>
    <mergeCell ref="A592:B592"/>
    <mergeCell ref="A590:B590"/>
    <mergeCell ref="A591:B591"/>
    <mergeCell ref="A563:B563"/>
    <mergeCell ref="A564:C564"/>
    <mergeCell ref="A569:B569"/>
    <mergeCell ref="A583:B583"/>
    <mergeCell ref="A584:B584"/>
    <mergeCell ref="A585:B585"/>
    <mergeCell ref="A594:B594"/>
    <mergeCell ref="A595:B595"/>
    <mergeCell ref="A567:B567"/>
    <mergeCell ref="A572:B572"/>
    <mergeCell ref="A593:B593"/>
    <mergeCell ref="A575:B575"/>
    <mergeCell ref="A576:B576"/>
    <mergeCell ref="A570:B570"/>
    <mergeCell ref="A571:B571"/>
    <mergeCell ref="A568:B568"/>
    <mergeCell ref="A559:B559"/>
    <mergeCell ref="A566:B566"/>
    <mergeCell ref="A551:B551"/>
    <mergeCell ref="A579:A582"/>
    <mergeCell ref="A556:B556"/>
    <mergeCell ref="A557:B557"/>
    <mergeCell ref="A577:B577"/>
    <mergeCell ref="A578:B578"/>
    <mergeCell ref="A573:A574"/>
    <mergeCell ref="A560:A561"/>
    <mergeCell ref="A555:B555"/>
    <mergeCell ref="A562:B562"/>
    <mergeCell ref="A540:B540"/>
    <mergeCell ref="A552:B552"/>
    <mergeCell ref="A547:B547"/>
    <mergeCell ref="A550:B550"/>
    <mergeCell ref="A546:B546"/>
    <mergeCell ref="A549:B549"/>
    <mergeCell ref="A554:B554"/>
    <mergeCell ref="A558:B558"/>
    <mergeCell ref="A538:B538"/>
    <mergeCell ref="A541:B541"/>
    <mergeCell ref="A543:B543"/>
    <mergeCell ref="A544:B544"/>
    <mergeCell ref="A535:B535"/>
    <mergeCell ref="A534:B534"/>
    <mergeCell ref="A500:B500"/>
    <mergeCell ref="A501:B501"/>
    <mergeCell ref="A502:B502"/>
    <mergeCell ref="A526:C526"/>
    <mergeCell ref="A527:B527"/>
    <mergeCell ref="A516:B516"/>
    <mergeCell ref="A509:B509"/>
    <mergeCell ref="A510:B510"/>
    <mergeCell ref="A511:B511"/>
    <mergeCell ref="A505:B505"/>
    <mergeCell ref="A532:B532"/>
    <mergeCell ref="A517:B517"/>
    <mergeCell ref="A531:B531"/>
    <mergeCell ref="A512:B512"/>
    <mergeCell ref="A523:B523"/>
    <mergeCell ref="A522:B522"/>
    <mergeCell ref="A514:B514"/>
    <mergeCell ref="A525:B525"/>
    <mergeCell ref="A528:B528"/>
    <mergeCell ref="A530:B530"/>
    <mergeCell ref="A524:B524"/>
    <mergeCell ref="A498:B498"/>
    <mergeCell ref="A499:B499"/>
    <mergeCell ref="A515:B515"/>
    <mergeCell ref="A503:B503"/>
    <mergeCell ref="A504:B504"/>
    <mergeCell ref="A506:B506"/>
    <mergeCell ref="A507:B507"/>
    <mergeCell ref="A508:B508"/>
    <mergeCell ref="A513:B513"/>
    <mergeCell ref="A459:B459"/>
    <mergeCell ref="A473:A475"/>
    <mergeCell ref="A476:B476"/>
    <mergeCell ref="A477:A479"/>
    <mergeCell ref="A480:B480"/>
    <mergeCell ref="A537:B537"/>
    <mergeCell ref="A518:B518"/>
    <mergeCell ref="A519:B519"/>
    <mergeCell ref="A520:B520"/>
    <mergeCell ref="A521:B521"/>
    <mergeCell ref="A452:A453"/>
    <mergeCell ref="A460:A462"/>
    <mergeCell ref="A463:B463"/>
    <mergeCell ref="A457:B457"/>
    <mergeCell ref="A472:B472"/>
    <mergeCell ref="A481:A483"/>
    <mergeCell ref="A464:A466"/>
    <mergeCell ref="A467:B467"/>
    <mergeCell ref="A468:A470"/>
    <mergeCell ref="A471:B471"/>
    <mergeCell ref="A434:A435"/>
    <mergeCell ref="A454:B454"/>
    <mergeCell ref="A458:B458"/>
    <mergeCell ref="A447:B447"/>
    <mergeCell ref="A448:B448"/>
    <mergeCell ref="A449:A450"/>
    <mergeCell ref="A440:B440"/>
    <mergeCell ref="A442:A443"/>
    <mergeCell ref="A444:B444"/>
    <mergeCell ref="A456:B456"/>
    <mergeCell ref="A432:B432"/>
    <mergeCell ref="A441:B441"/>
    <mergeCell ref="A455:C455"/>
    <mergeCell ref="A422:B422"/>
    <mergeCell ref="A423:B423"/>
    <mergeCell ref="A424:B424"/>
    <mergeCell ref="A451:B451"/>
    <mergeCell ref="A436:B436"/>
    <mergeCell ref="A437:B437"/>
    <mergeCell ref="A438:A439"/>
    <mergeCell ref="A411:B411"/>
    <mergeCell ref="A412:B412"/>
    <mergeCell ref="A413:A414"/>
    <mergeCell ref="A415:B415"/>
    <mergeCell ref="A417:B417"/>
    <mergeCell ref="A416:B416"/>
    <mergeCell ref="A406:B406"/>
    <mergeCell ref="A408:B408"/>
    <mergeCell ref="A409:B409"/>
    <mergeCell ref="A402:B402"/>
    <mergeCell ref="A407:B407"/>
    <mergeCell ref="A445:B445"/>
    <mergeCell ref="A433:B433"/>
    <mergeCell ref="A418:A419"/>
    <mergeCell ref="A420:B420"/>
    <mergeCell ref="A421:B421"/>
    <mergeCell ref="A369:B369"/>
    <mergeCell ref="A384:B384"/>
    <mergeCell ref="A425:A426"/>
    <mergeCell ref="A427:B427"/>
    <mergeCell ref="A428:A430"/>
    <mergeCell ref="A431:C431"/>
    <mergeCell ref="A410:B410"/>
    <mergeCell ref="A403:B403"/>
    <mergeCell ref="A400:A401"/>
    <mergeCell ref="A404:A405"/>
    <mergeCell ref="A385:A388"/>
    <mergeCell ref="A389:B389"/>
    <mergeCell ref="A390:A393"/>
    <mergeCell ref="A394:B394"/>
    <mergeCell ref="A395:B395"/>
    <mergeCell ref="A396:A397"/>
    <mergeCell ref="A381:A383"/>
    <mergeCell ref="A364:B364"/>
    <mergeCell ref="A365:C365"/>
    <mergeCell ref="A366:B366"/>
    <mergeCell ref="A372:B372"/>
    <mergeCell ref="A380:B380"/>
    <mergeCell ref="A377:A379"/>
    <mergeCell ref="A373:A375"/>
    <mergeCell ref="A376:B376"/>
    <mergeCell ref="A367:A368"/>
    <mergeCell ref="A314:B314"/>
    <mergeCell ref="A316:A320"/>
    <mergeCell ref="A315:B315"/>
    <mergeCell ref="A309:B309"/>
    <mergeCell ref="A399:B399"/>
    <mergeCell ref="A360:B360"/>
    <mergeCell ref="A361:B361"/>
    <mergeCell ref="A362:B362"/>
    <mergeCell ref="A363:B363"/>
    <mergeCell ref="A398:B398"/>
    <mergeCell ref="A328:A332"/>
    <mergeCell ref="A308:B308"/>
    <mergeCell ref="A307:C307"/>
    <mergeCell ref="A359:B359"/>
    <mergeCell ref="A344:A347"/>
    <mergeCell ref="A348:B348"/>
    <mergeCell ref="A353:B353"/>
    <mergeCell ref="A354:B354"/>
    <mergeCell ref="A321:B321"/>
    <mergeCell ref="A322:A326"/>
    <mergeCell ref="A370:A371"/>
    <mergeCell ref="A358:B358"/>
    <mergeCell ref="A302:B302"/>
    <mergeCell ref="A303:B303"/>
    <mergeCell ref="A304:B304"/>
    <mergeCell ref="A334:A336"/>
    <mergeCell ref="A305:B305"/>
    <mergeCell ref="A306:C306"/>
    <mergeCell ref="A310:A312"/>
    <mergeCell ref="A327:B327"/>
    <mergeCell ref="A355:A356"/>
    <mergeCell ref="A357:B357"/>
    <mergeCell ref="A337:B337"/>
    <mergeCell ref="A338:A342"/>
    <mergeCell ref="A343:B343"/>
    <mergeCell ref="A266:B266"/>
    <mergeCell ref="A269:B269"/>
    <mergeCell ref="A270:B270"/>
    <mergeCell ref="A271:C271"/>
    <mergeCell ref="A272:B272"/>
    <mergeCell ref="A283:B283"/>
    <mergeCell ref="A280:A282"/>
    <mergeCell ref="A262:B262"/>
    <mergeCell ref="A264:B264"/>
    <mergeCell ref="A313:B313"/>
    <mergeCell ref="A333:B333"/>
    <mergeCell ref="A294:A298"/>
    <mergeCell ref="A299:C299"/>
    <mergeCell ref="A300:B300"/>
    <mergeCell ref="A301:B301"/>
    <mergeCell ref="A273:B273"/>
    <mergeCell ref="A274:A278"/>
    <mergeCell ref="A256:B256"/>
    <mergeCell ref="A279:B279"/>
    <mergeCell ref="A258:B258"/>
    <mergeCell ref="A259:B259"/>
    <mergeCell ref="A257:B257"/>
    <mergeCell ref="A260:B260"/>
    <mergeCell ref="A261:B261"/>
    <mergeCell ref="A268:B268"/>
    <mergeCell ref="A219:B219"/>
    <mergeCell ref="A220:B220"/>
    <mergeCell ref="A243:B243"/>
    <mergeCell ref="A248:B248"/>
    <mergeCell ref="A293:B293"/>
    <mergeCell ref="A291:A292"/>
    <mergeCell ref="A284:A285"/>
    <mergeCell ref="A286:B286"/>
    <mergeCell ref="A287:A289"/>
    <mergeCell ref="A290:B290"/>
    <mergeCell ref="A223:B223"/>
    <mergeCell ref="A225:B225"/>
    <mergeCell ref="A226:B226"/>
    <mergeCell ref="A227:B227"/>
    <mergeCell ref="A229:B229"/>
    <mergeCell ref="A232:B232"/>
    <mergeCell ref="A184:B184"/>
    <mergeCell ref="A216:A217"/>
    <mergeCell ref="A211:B211"/>
    <mergeCell ref="A212:B212"/>
    <mergeCell ref="A213:B213"/>
    <mergeCell ref="A215:B215"/>
    <mergeCell ref="A205:B205"/>
    <mergeCell ref="A210:B210"/>
    <mergeCell ref="A206:B206"/>
    <mergeCell ref="A207:B207"/>
    <mergeCell ref="A196:B196"/>
    <mergeCell ref="A197:B197"/>
    <mergeCell ref="A195:B195"/>
    <mergeCell ref="A188:C188"/>
    <mergeCell ref="A189:B189"/>
    <mergeCell ref="A190:B190"/>
    <mergeCell ref="A218:B218"/>
    <mergeCell ref="A167:C167"/>
    <mergeCell ref="A168:B168"/>
    <mergeCell ref="A194:C194"/>
    <mergeCell ref="A186:B186"/>
    <mergeCell ref="A187:B187"/>
    <mergeCell ref="A191:B191"/>
    <mergeCell ref="A185:B185"/>
    <mergeCell ref="A179:B179"/>
    <mergeCell ref="A202:B202"/>
    <mergeCell ref="A70:B70"/>
    <mergeCell ref="A57:A66"/>
    <mergeCell ref="A69:C69"/>
    <mergeCell ref="A108:B108"/>
    <mergeCell ref="A88:B88"/>
    <mergeCell ref="A95:B95"/>
    <mergeCell ref="A75:A80"/>
    <mergeCell ref="A89:A94"/>
    <mergeCell ref="A131:B131"/>
    <mergeCell ref="A122:B122"/>
    <mergeCell ref="A123:B123"/>
    <mergeCell ref="A124:B124"/>
    <mergeCell ref="A125:B125"/>
    <mergeCell ref="A126:B126"/>
    <mergeCell ref="A127:B127"/>
    <mergeCell ref="A128:B128"/>
    <mergeCell ref="A9:B9"/>
    <mergeCell ref="A17:B17"/>
    <mergeCell ref="A19:B19"/>
    <mergeCell ref="A133:A134"/>
    <mergeCell ref="A135:B135"/>
    <mergeCell ref="A130:B130"/>
    <mergeCell ref="A129:B129"/>
    <mergeCell ref="A98:B98"/>
    <mergeCell ref="A102:B102"/>
    <mergeCell ref="A99:A101"/>
    <mergeCell ref="A20:B20"/>
    <mergeCell ref="A21:B21"/>
    <mergeCell ref="A6:B6"/>
    <mergeCell ref="A18:B18"/>
    <mergeCell ref="A13:B13"/>
    <mergeCell ref="A14:B14"/>
    <mergeCell ref="A15:B15"/>
    <mergeCell ref="A16:B16"/>
    <mergeCell ref="A7:B7"/>
    <mergeCell ref="A8:B8"/>
    <mergeCell ref="A132:B132"/>
    <mergeCell ref="A2:C2"/>
    <mergeCell ref="A10:B10"/>
    <mergeCell ref="A11:B11"/>
    <mergeCell ref="A12:B12"/>
    <mergeCell ref="A3:B3"/>
    <mergeCell ref="A4:B4"/>
    <mergeCell ref="A5:B5"/>
    <mergeCell ref="A23:B23"/>
    <mergeCell ref="A24:B24"/>
    <mergeCell ref="A41:B41"/>
    <mergeCell ref="A42:B42"/>
    <mergeCell ref="A25:B25"/>
    <mergeCell ref="A26:B26"/>
    <mergeCell ref="A116:B116"/>
    <mergeCell ref="A111:B111"/>
    <mergeCell ref="A103:A107"/>
    <mergeCell ref="A72:B72"/>
    <mergeCell ref="A109:C109"/>
    <mergeCell ref="A115:B115"/>
    <mergeCell ref="A22:B22"/>
    <mergeCell ref="A38:C38"/>
    <mergeCell ref="A39:B39"/>
    <mergeCell ref="A40:B40"/>
    <mergeCell ref="A28:A30"/>
    <mergeCell ref="A32:A37"/>
    <mergeCell ref="A31:B31"/>
    <mergeCell ref="A27:B27"/>
    <mergeCell ref="A110:B110"/>
    <mergeCell ref="A121:B121"/>
    <mergeCell ref="A112:B112"/>
    <mergeCell ref="A113:B113"/>
    <mergeCell ref="A114:B114"/>
    <mergeCell ref="A43:B43"/>
    <mergeCell ref="A56:B56"/>
    <mergeCell ref="A120:B120"/>
    <mergeCell ref="A67:B67"/>
    <mergeCell ref="A68:B68"/>
    <mergeCell ref="A222:B222"/>
    <mergeCell ref="A51:A53"/>
    <mergeCell ref="A96:B96"/>
    <mergeCell ref="A74:B74"/>
    <mergeCell ref="A81:B81"/>
    <mergeCell ref="A71:B71"/>
    <mergeCell ref="A73:B73"/>
    <mergeCell ref="A97:C97"/>
    <mergeCell ref="A136:B136"/>
    <mergeCell ref="A118:B118"/>
    <mergeCell ref="A209:B209"/>
    <mergeCell ref="A44:B44"/>
    <mergeCell ref="A50:B50"/>
    <mergeCell ref="A54:B54"/>
    <mergeCell ref="A55:B55"/>
    <mergeCell ref="A45:A49"/>
    <mergeCell ref="A200:B200"/>
    <mergeCell ref="A119:B119"/>
    <mergeCell ref="A151:B151"/>
    <mergeCell ref="A152:B152"/>
    <mergeCell ref="A153:A154"/>
    <mergeCell ref="A192:B192"/>
    <mergeCell ref="A193:B193"/>
    <mergeCell ref="A169:B169"/>
    <mergeCell ref="A203:B203"/>
    <mergeCell ref="A204:B204"/>
    <mergeCell ref="A180:A183"/>
    <mergeCell ref="A174:B174"/>
    <mergeCell ref="A170:A173"/>
    <mergeCell ref="A175:A178"/>
    <mergeCell ref="A142:B142"/>
    <mergeCell ref="A138:B138"/>
    <mergeCell ref="A139:B139"/>
    <mergeCell ref="A146:B146"/>
    <mergeCell ref="A147:B147"/>
    <mergeCell ref="A641:B641"/>
    <mergeCell ref="A484:C484"/>
    <mergeCell ref="A198:B198"/>
    <mergeCell ref="A199:B199"/>
    <mergeCell ref="A201:C201"/>
    <mergeCell ref="A140:B140"/>
    <mergeCell ref="A141:B141"/>
    <mergeCell ref="A163:B163"/>
    <mergeCell ref="A164:B164"/>
    <mergeCell ref="A155:B155"/>
    <mergeCell ref="A137:C137"/>
    <mergeCell ref="A143:B143"/>
    <mergeCell ref="A144:C144"/>
    <mergeCell ref="A145:B145"/>
    <mergeCell ref="A148:B148"/>
    <mergeCell ref="A235:B235"/>
    <mergeCell ref="A236:B236"/>
    <mergeCell ref="A238:A242"/>
    <mergeCell ref="A643:B643"/>
    <mergeCell ref="A117:B117"/>
    <mergeCell ref="A166:B166"/>
    <mergeCell ref="A156:B156"/>
    <mergeCell ref="A157:B157"/>
    <mergeCell ref="A160:A162"/>
    <mergeCell ref="A159:B159"/>
    <mergeCell ref="A252:B252"/>
    <mergeCell ref="A253:B253"/>
    <mergeCell ref="A254:B254"/>
    <mergeCell ref="A255:B255"/>
    <mergeCell ref="A251:C251"/>
    <mergeCell ref="A221:B221"/>
    <mergeCell ref="A249:A250"/>
    <mergeCell ref="A244:B244"/>
    <mergeCell ref="A245:B245"/>
    <mergeCell ref="A246:B246"/>
    <mergeCell ref="A247:B247"/>
    <mergeCell ref="A228:B228"/>
    <mergeCell ref="A237:B237"/>
    <mergeCell ref="A233:B233"/>
    <mergeCell ref="A234:B234"/>
    <mergeCell ref="A646:B646"/>
    <mergeCell ref="A642:B642"/>
    <mergeCell ref="A639:C639"/>
    <mergeCell ref="A485:B485"/>
    <mergeCell ref="A486:A487"/>
    <mergeCell ref="A488:B488"/>
    <mergeCell ref="A492:B492"/>
    <mergeCell ref="A493:A495"/>
    <mergeCell ref="A640:B640"/>
    <mergeCell ref="A489:B489"/>
    <mergeCell ref="A664:B664"/>
    <mergeCell ref="A662:B662"/>
    <mergeCell ref="A490:A491"/>
    <mergeCell ref="A496:C496"/>
    <mergeCell ref="A497:B497"/>
    <mergeCell ref="A647:B647"/>
    <mergeCell ref="A625:B625"/>
    <mergeCell ref="A626:B626"/>
    <mergeCell ref="A638:B638"/>
    <mergeCell ref="A637:B637"/>
    <mergeCell ref="A635:B635"/>
    <mergeCell ref="A644:B644"/>
    <mergeCell ref="A636:B636"/>
    <mergeCell ref="A629:B629"/>
    <mergeCell ref="A633:B633"/>
    <mergeCell ref="A645:B645"/>
    <mergeCell ref="A654:B654"/>
    <mergeCell ref="A649:B649"/>
    <mergeCell ref="A650:B650"/>
    <mergeCell ref="A661:B661"/>
    <mergeCell ref="A660:B660"/>
    <mergeCell ref="A657:B657"/>
    <mergeCell ref="A658:B658"/>
    <mergeCell ref="A648:B648"/>
    <mergeCell ref="A652:C652"/>
    <mergeCell ref="A651:B651"/>
    <mergeCell ref="A653:B653"/>
    <mergeCell ref="A663:B663"/>
    <mergeCell ref="A655:B655"/>
    <mergeCell ref="A656:B656"/>
    <mergeCell ref="A675:B675"/>
    <mergeCell ref="A665:B665"/>
    <mergeCell ref="A666:B666"/>
    <mergeCell ref="A667:B667"/>
    <mergeCell ref="A676:B676"/>
    <mergeCell ref="A659:B659"/>
    <mergeCell ref="A668:B668"/>
    <mergeCell ref="A669:B669"/>
    <mergeCell ref="A670:B670"/>
    <mergeCell ref="A674:B674"/>
    <mergeCell ref="A673:C673"/>
    <mergeCell ref="A672:B672"/>
    <mergeCell ref="A671:B671"/>
    <mergeCell ref="A690:B690"/>
    <mergeCell ref="A680:B680"/>
    <mergeCell ref="A681:B681"/>
    <mergeCell ref="A682:B682"/>
    <mergeCell ref="A687:B687"/>
    <mergeCell ref="A688:B688"/>
    <mergeCell ref="A677:B677"/>
    <mergeCell ref="A678:B678"/>
    <mergeCell ref="A691:B691"/>
    <mergeCell ref="A692:A693"/>
    <mergeCell ref="A679:B679"/>
    <mergeCell ref="A683:B683"/>
    <mergeCell ref="A684:B684"/>
    <mergeCell ref="A685:B685"/>
    <mergeCell ref="A686:B686"/>
    <mergeCell ref="A689:B689"/>
    <mergeCell ref="A707:B707"/>
    <mergeCell ref="A714:B714"/>
    <mergeCell ref="A694:B694"/>
    <mergeCell ref="A698:B698"/>
    <mergeCell ref="A695:B695"/>
    <mergeCell ref="A696:B696"/>
    <mergeCell ref="A697:B697"/>
    <mergeCell ref="A704:B704"/>
    <mergeCell ref="A700:B700"/>
    <mergeCell ref="A706:B706"/>
    <mergeCell ref="A699:B699"/>
    <mergeCell ref="A701:B701"/>
    <mergeCell ref="A702:B702"/>
    <mergeCell ref="A703:B703"/>
    <mergeCell ref="A705:B705"/>
    <mergeCell ref="A731:B731"/>
    <mergeCell ref="A721:B721"/>
    <mergeCell ref="A722:B722"/>
    <mergeCell ref="A718:B718"/>
    <mergeCell ref="A719:B719"/>
    <mergeCell ref="A717:B717"/>
    <mergeCell ref="A735:B735"/>
    <mergeCell ref="A723:B723"/>
    <mergeCell ref="A725:B725"/>
    <mergeCell ref="A726:B726"/>
    <mergeCell ref="A727:B727"/>
    <mergeCell ref="A730:B730"/>
    <mergeCell ref="A728:B728"/>
    <mergeCell ref="A729:B729"/>
    <mergeCell ref="A724:B724"/>
    <mergeCell ref="A716:B716"/>
    <mergeCell ref="A708:B708"/>
    <mergeCell ref="A709:B709"/>
    <mergeCell ref="A710:B710"/>
    <mergeCell ref="A711:B711"/>
    <mergeCell ref="A712:B712"/>
    <mergeCell ref="A713:B713"/>
    <mergeCell ref="A715:B715"/>
    <mergeCell ref="A720:B720"/>
    <mergeCell ref="A761:B761"/>
    <mergeCell ref="A744:B744"/>
    <mergeCell ref="A732:B732"/>
    <mergeCell ref="A734:C734"/>
    <mergeCell ref="A759:B759"/>
    <mergeCell ref="A738:B738"/>
    <mergeCell ref="A739:B739"/>
    <mergeCell ref="A740:B740"/>
    <mergeCell ref="A745:B745"/>
    <mergeCell ref="A746:B746"/>
    <mergeCell ref="A747:B747"/>
    <mergeCell ref="A748:B748"/>
    <mergeCell ref="A753:B753"/>
    <mergeCell ref="A749:B749"/>
    <mergeCell ref="A750:B750"/>
    <mergeCell ref="A1:B1"/>
    <mergeCell ref="A763:B763"/>
    <mergeCell ref="A742:B742"/>
    <mergeCell ref="A743:B743"/>
    <mergeCell ref="A751:B751"/>
    <mergeCell ref="A752:B752"/>
    <mergeCell ref="A736:B736"/>
    <mergeCell ref="A737:B737"/>
    <mergeCell ref="A758:B758"/>
    <mergeCell ref="A741:B741"/>
    <mergeCell ref="A766:B766"/>
    <mergeCell ref="A767:B767"/>
    <mergeCell ref="A754:B754"/>
    <mergeCell ref="A755:C755"/>
    <mergeCell ref="A756:B756"/>
    <mergeCell ref="A757:B757"/>
    <mergeCell ref="A760:B760"/>
    <mergeCell ref="A765:B765"/>
    <mergeCell ref="A764:B764"/>
    <mergeCell ref="A762:B762"/>
  </mergeCells>
  <hyperlinks>
    <hyperlink ref="D9" r:id="rId1" display="kargadm@tomsk.gov.ru"/>
  </hyperlinks>
  <printOptions/>
  <pageMargins left="0.7086614173228347" right="0.7086614173228347" top="0.7480314960629921" bottom="0.7480314960629921" header="0.31496062992125984" footer="0.31496062992125984"/>
  <pageSetup horizontalDpi="600" verticalDpi="600" orientation="portrait" paperSize="9" scale="44" r:id="rId2"/>
  <colBreaks count="1" manualBreakCount="1">
    <brk id="4" max="7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Катя</dc:creator>
  <cp:keywords/>
  <dc:description/>
  <cp:lastModifiedBy>shevchenko</cp:lastModifiedBy>
  <cp:lastPrinted>2016-05-16T05:02:39Z</cp:lastPrinted>
  <dcterms:created xsi:type="dcterms:W3CDTF">2014-02-22T13:47:10Z</dcterms:created>
  <dcterms:modified xsi:type="dcterms:W3CDTF">2016-05-17T02:08:24Z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