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9440" windowHeight="6090" tabRatio="578" activeTab="1"/>
  </bookViews>
  <sheets>
    <sheet name="Титульный лист" sheetId="1" r:id="rId1"/>
    <sheet name="Лист1" sheetId="2" r:id="rId2"/>
  </sheets>
  <definedNames/>
  <calcPr fullCalcOnLoad="1"/>
</workbook>
</file>

<file path=xl/sharedStrings.xml><?xml version="1.0" encoding="utf-8"?>
<sst xmlns="http://schemas.openxmlformats.org/spreadsheetml/2006/main" count="1414" uniqueCount="706">
  <si>
    <t>Численность граждан, организованных групп, учавствующих в экскурсионных маршрутах и мероприятиях в сфере паломнического туризма</t>
  </si>
  <si>
    <t xml:space="preserve">Численность граждан России, въезжающих на территорию муниципального образования с туристскими целями </t>
  </si>
  <si>
    <t xml:space="preserve">Численность иностранных граждан, въезжающих на территорию муниципального образования с туристскими целями </t>
  </si>
  <si>
    <t>объем оказанных населению туристских услуг, в том числе платных</t>
  </si>
  <si>
    <t>объем оказанных населению услуг гостиниц и аналогичных средств размещения</t>
  </si>
  <si>
    <t>единиц</t>
  </si>
  <si>
    <t>тыс.руб.</t>
  </si>
  <si>
    <t>руб. на 1 жителя</t>
  </si>
  <si>
    <t>т/год (м3/год)</t>
  </si>
  <si>
    <t>руб./год</t>
  </si>
  <si>
    <t>га/10 тыс.чел.</t>
  </si>
  <si>
    <t xml:space="preserve"> тыс. кв. м.</t>
  </si>
  <si>
    <t xml:space="preserve"> тыс. кв. м./год</t>
  </si>
  <si>
    <t>тыс. км</t>
  </si>
  <si>
    <t xml:space="preserve"> чел.</t>
  </si>
  <si>
    <t xml:space="preserve">удельный вес детей инвалидов в общей численности воспитанников, образовательных организаций, реализующих программу дошкольного образования </t>
  </si>
  <si>
    <t>удельный вес детей инвалидов в общей численности воспитанников, образовательных организаций, реализующих программу дошкольного образования</t>
  </si>
  <si>
    <t>руб.</t>
  </si>
  <si>
    <t>число посещений в смену</t>
  </si>
  <si>
    <t>число читателей</t>
  </si>
  <si>
    <t>число участников</t>
  </si>
  <si>
    <t>число учащихся</t>
  </si>
  <si>
    <t>число зрителей/число участников</t>
  </si>
  <si>
    <t>число мест в залах</t>
  </si>
  <si>
    <t>тыс.куб.м/год</t>
  </si>
  <si>
    <t>тыс.т./год</t>
  </si>
  <si>
    <t>млн.куб.м/год</t>
  </si>
  <si>
    <t>га</t>
  </si>
  <si>
    <t xml:space="preserve">Административный центр </t>
  </si>
  <si>
    <t>Контактная информация</t>
  </si>
  <si>
    <t>Почтовый индекс</t>
  </si>
  <si>
    <t xml:space="preserve">Телефонный код района </t>
  </si>
  <si>
    <t>Адрес электронной почты</t>
  </si>
  <si>
    <t>Почтовый адрес администрации муниципального района</t>
  </si>
  <si>
    <t>показатель</t>
  </si>
  <si>
    <t>Историческая справка</t>
  </si>
  <si>
    <t>Памятники архитектуры/туристические маршруты</t>
  </si>
  <si>
    <t>Административно-территориальное деление</t>
  </si>
  <si>
    <t>поселения</t>
  </si>
  <si>
    <t>населенные пункты</t>
  </si>
  <si>
    <t>Муниципальные финансы</t>
  </si>
  <si>
    <t>Муниципальная собственность</t>
  </si>
  <si>
    <t>Население</t>
  </si>
  <si>
    <t>СМИ</t>
  </si>
  <si>
    <t>Природно –географическая характеристика</t>
  </si>
  <si>
    <t>расположение</t>
  </si>
  <si>
    <t>границы</t>
  </si>
  <si>
    <t>площадь</t>
  </si>
  <si>
    <t>заповедники</t>
  </si>
  <si>
    <t>климатические условия</t>
  </si>
  <si>
    <t>транспортное удаление административного центра муниципального образования</t>
  </si>
  <si>
    <t>от ближайшей ж/д станции</t>
  </si>
  <si>
    <t>от ближайшего аэропорта</t>
  </si>
  <si>
    <t>от речного порта (причала)</t>
  </si>
  <si>
    <t>природные ресурсы</t>
  </si>
  <si>
    <t>минерально-сырьевые</t>
  </si>
  <si>
    <t>реки / озёра/ болота</t>
  </si>
  <si>
    <t>животный мир</t>
  </si>
  <si>
    <t>леса</t>
  </si>
  <si>
    <t>др.</t>
  </si>
  <si>
    <t>МУНИЦИПАЛЬНЫЕ ФИНАНСЫ</t>
  </si>
  <si>
    <t>Доходы местного бюджета - всего</t>
  </si>
  <si>
    <t>налог на доходы физических лиц</t>
  </si>
  <si>
    <t>налоги на совокупный доход</t>
  </si>
  <si>
    <t>налоги на имущество физических лиц</t>
  </si>
  <si>
    <t>земельный налог</t>
  </si>
  <si>
    <t>прочие налоги, пошлины и сборы</t>
  </si>
  <si>
    <t>арендная плата за земли</t>
  </si>
  <si>
    <t>доходы от сдачи в аренду муниципальной собственности</t>
  </si>
  <si>
    <t>прочие неналоговые доходы</t>
  </si>
  <si>
    <t>из них на:</t>
  </si>
  <si>
    <t xml:space="preserve">общегосударственные вопросы </t>
  </si>
  <si>
    <t xml:space="preserve">национальную оборону </t>
  </si>
  <si>
    <t xml:space="preserve">национальную безопасность и правоохранительную деятельность </t>
  </si>
  <si>
    <t xml:space="preserve">национальную экономику </t>
  </si>
  <si>
    <t xml:space="preserve">жилищно-коммунальное хозяйство </t>
  </si>
  <si>
    <t xml:space="preserve">охрану окружающей среды </t>
  </si>
  <si>
    <t>образование</t>
  </si>
  <si>
    <t>культуру</t>
  </si>
  <si>
    <t xml:space="preserve">социальную политику </t>
  </si>
  <si>
    <t>ПЕРСПЕКТИВНОЕ РАЗВИТИЕ</t>
  </si>
  <si>
    <t>ПРИОРИТЕТНЫЕ ПРОЕКТЫ</t>
  </si>
  <si>
    <t>ОБЪЁМЫ ФИНАНСИРОВАНИЯ</t>
  </si>
  <si>
    <t>ЭТАПЫ РЕАЛИЗАЦИИ</t>
  </si>
  <si>
    <t>ГОСУДАРСТВЕННЫЕ (МУНИЦИПАЛЬНЫЕ) ПРОГРАММЫ</t>
  </si>
  <si>
    <t>ФЕДЕРАЛЬНЫЕ ПРОГРАММЫ</t>
  </si>
  <si>
    <t>наименование программы</t>
  </si>
  <si>
    <t xml:space="preserve">объем бюджетных ассигнований, предусмотренных на реализацию программ в местном бюджете за счёт средств бюджетов различных уровней </t>
  </si>
  <si>
    <t>РЕГИОНАЛЬНЫЕ ПРОГРАММЫ</t>
  </si>
  <si>
    <t>РАЙОННЫЕ /ГОРОДСКИЕ ПРОГРАММЫ</t>
  </si>
  <si>
    <t>ПРОГРАММА  СОЦИАЛЬНО-ЭКОНОМИЧЕСКОГО РАЗВИТИЯ</t>
  </si>
  <si>
    <t>АГРОПРОМЫШЛЕННЫЙ КОМПЛЕКС И ПРИРОДОПОЛЬЗОВАНИЕ</t>
  </si>
  <si>
    <t>СЕЛЬСКОЕ ХОЗЯЙСТВО</t>
  </si>
  <si>
    <t>рыболовство</t>
  </si>
  <si>
    <t>животноводство</t>
  </si>
  <si>
    <t>растениеводство</t>
  </si>
  <si>
    <t>ЗЕМЕЛЬНЫЕ РЕСУРСЫ</t>
  </si>
  <si>
    <t>водное хозяйство</t>
  </si>
  <si>
    <t>лесное хозяйство</t>
  </si>
  <si>
    <t>земли сельскохозяйственного назначения</t>
  </si>
  <si>
    <t>особо охраняемые территории</t>
  </si>
  <si>
    <t>ЭКОЛОГИЯ</t>
  </si>
  <si>
    <t>Количество предприятий, имеющих ПГУ</t>
  </si>
  <si>
    <t>Количество предприятий, имеющих разрешение на выброс</t>
  </si>
  <si>
    <t>от промышленных предприятий</t>
  </si>
  <si>
    <t>от транспорта</t>
  </si>
  <si>
    <t>от предприятий ЖКХ</t>
  </si>
  <si>
    <t>Количество предприятий, сбрасывающих неочищенные и недостаточно очищенные сточные воды в водоемы и на рельеф местности</t>
  </si>
  <si>
    <t>Количество предприятий, имеющих решение о предоставлении водного объекта в пользование</t>
  </si>
  <si>
    <t>нормативно очищенных</t>
  </si>
  <si>
    <t>Наличие очистных сооружений</t>
  </si>
  <si>
    <t>количество</t>
  </si>
  <si>
    <t>суммарная мощность</t>
  </si>
  <si>
    <t>Сумма платежей предприятий муниципального образования за загрязнение окружающей среды</t>
  </si>
  <si>
    <t>Наличие организованной системы сбора, вывоза, утилизации и размещения отходов</t>
  </si>
  <si>
    <t>Наличие полигонов ТБО, отвечающих требованиям природоохранного законодательства РФ</t>
  </si>
  <si>
    <t>Наличие объектов накопления и сортировки отходов</t>
  </si>
  <si>
    <t>Количество юридических лиц и индивидуальных предпринимателей, осуществляющих сбор, вывоз, размещение и захоронение отходов</t>
  </si>
  <si>
    <t>Объём образованных отходов производства и потребления</t>
  </si>
  <si>
    <t>от предприятия</t>
  </si>
  <si>
    <t>от населения</t>
  </si>
  <si>
    <t>Объём отходов производства и потребления, извлечённых для вторичной переработки</t>
  </si>
  <si>
    <t>Количество юридических лиц и индивидуальных предпринимателей, осуществляющих сортировку, обезвреживание, утилизацию и переработку отходов производства и потребления</t>
  </si>
  <si>
    <t xml:space="preserve">СТРОИТЕЛЬСТВО И ИНФРАСТРУКТУРА </t>
  </si>
  <si>
    <t>СТРОИТЕЛЬСТВО</t>
  </si>
  <si>
    <t>ДОРОГИ</t>
  </si>
  <si>
    <t>ТРАНСПОРТ И СВЯЗЬ</t>
  </si>
  <si>
    <t>КОММУНАЛЬНАЯ ИНФРАСТРУКТУРА</t>
  </si>
  <si>
    <t>ЖИЛИЩНЫЙ ФОНД</t>
  </si>
  <si>
    <t>БЛАГОУСТРОЙСТВО</t>
  </si>
  <si>
    <t>ПЛОЩАДЬ ЗЕМЕЛЬНЫХ УЧАСТКОВ, ПРЕДОСТАВЛЕННЫХ ДЛЯ СТРОИТЕЛЬСТВА</t>
  </si>
  <si>
    <t>промышленное строительство</t>
  </si>
  <si>
    <t>развитие застроенных территорий</t>
  </si>
  <si>
    <t>здания</t>
  </si>
  <si>
    <t>индивидуальное строительство</t>
  </si>
  <si>
    <t>комплексное освоение</t>
  </si>
  <si>
    <t>для объектов жилищного строительства – в  теч. 3 лет с момента предоставления зем. уч-ка</t>
  </si>
  <si>
    <t>для объектов капитального строительства – в теч. 5 лет с момента предоставления зем. уч-ка</t>
  </si>
  <si>
    <t>ВВОД ЖИЛЬЯ</t>
  </si>
  <si>
    <t>общая площадь</t>
  </si>
  <si>
    <t>многоквартирный жилищный фонд</t>
  </si>
  <si>
    <t>из него жильё, соответствующее стандартам  экономического класса</t>
  </si>
  <si>
    <t>введено жилых зданий за счёт средств</t>
  </si>
  <si>
    <t>Федерального бюджета</t>
  </si>
  <si>
    <t>Областного бюджета</t>
  </si>
  <si>
    <t>Местного бюджета</t>
  </si>
  <si>
    <t>индивидуальный жилищный фонд</t>
  </si>
  <si>
    <t>для целей коммерческого найма</t>
  </si>
  <si>
    <t>в собственности муниципальных районов</t>
  </si>
  <si>
    <t>с цементно-бетонным покрытием</t>
  </si>
  <si>
    <t>с гравийным покрытием</t>
  </si>
  <si>
    <t xml:space="preserve">грунтовые дороги </t>
  </si>
  <si>
    <t>в собственности поселений</t>
  </si>
  <si>
    <t>ТРАНСПОРТ</t>
  </si>
  <si>
    <t>Воздушный</t>
  </si>
  <si>
    <t>СВЯЗЬ</t>
  </si>
  <si>
    <t>ЭЛЕКТРОСНАБЖЕНИЕ</t>
  </si>
  <si>
    <t>Общая протяженность электрических сетей</t>
  </si>
  <si>
    <t>Количество домовладений (квартир), подключенных к сетям от локальных источников электроснабжения (ДЭС, ГТЭС, ГПЭС)</t>
  </si>
  <si>
    <t>Количество домовладений (квартир), не имеющих доступа к электроснабжению</t>
  </si>
  <si>
    <t>в том числе подлежат электрификации</t>
  </si>
  <si>
    <t>Общая протяженность водопроводных сетей</t>
  </si>
  <si>
    <t>Количество домовладений (квартир), имеющих техническую возможность присоединения к сетям централизованного водоснабжения</t>
  </si>
  <si>
    <t>Количество домовладений (квартир), подключенных к сетям централизованного водоснабжения</t>
  </si>
  <si>
    <t>Количество домовладений (квартир), имеющих доступ к отбору воды на объектах централизованного водоснабжения (водоразборных пунктах, колонках)</t>
  </si>
  <si>
    <t>в том числе подлежат подключению к сетям централизованного водоснабжения</t>
  </si>
  <si>
    <t>Количество домовладений (квартир), не имеющих доступа к сетям централизованного водоснабжения, в том числе</t>
  </si>
  <si>
    <t>подлежат подключению к сетям централизованного водоснабжения</t>
  </si>
  <si>
    <t>должны быть обеспечены доступом к объектам централизованного водоснабжения (водоразборным пунктам, колонкам)</t>
  </si>
  <si>
    <t>ГАЗОСНАБЖЕНИЕ</t>
  </si>
  <si>
    <t>ВОДОСНАБЖЕНИЕ</t>
  </si>
  <si>
    <t>Общая протяженность газораспределительных сетей</t>
  </si>
  <si>
    <t>Количество домовладений (квартир), имеющих техническую возможность присоединения к сетям централизованного газоснабжения</t>
  </si>
  <si>
    <t>Количество домовладений (квартир), подключенных к сетям централизованного газоснабжения</t>
  </si>
  <si>
    <t>Количество домовладений (квартир), не имеющих доступа к сетям централизованного газоснабжения</t>
  </si>
  <si>
    <t>в том числе подлежат газификации</t>
  </si>
  <si>
    <t>Газоснабжение сжиженым углеводородным газом (СУГ)</t>
  </si>
  <si>
    <t>Количество домовладений (квартир), использующих СУГ в баллонах</t>
  </si>
  <si>
    <t>Количество домовладений (квартир), имеющих техническую возможность присоединения к сетям газоснабжения от групповых установок СУГ</t>
  </si>
  <si>
    <t>Количество домовладений (квартир), подключенных к сетям газоснабжения от групповых установок СУГ в целях пищеприготовления, в том числе</t>
  </si>
  <si>
    <t>подлежат переводу на электроплиты</t>
  </si>
  <si>
    <t>подлежат газификации сетевым природным газом</t>
  </si>
  <si>
    <t>ТЕПЛОСНАБЖЕНИЕ</t>
  </si>
  <si>
    <t>Общая протяженность тепловых сетей</t>
  </si>
  <si>
    <t>Количество домовладений (квартир), имеющих техническую возможность присоединения к сетям централизованного теплоснабжения</t>
  </si>
  <si>
    <t>Количество домовладений (квартир), подключенных к сетям централизованного теплоснабжения</t>
  </si>
  <si>
    <t>Количество домовладений (квартир), с отоплением от локальных АИТ</t>
  </si>
  <si>
    <t>Количество домовладений (квартир), с индивидуальным отоплением, в том числе</t>
  </si>
  <si>
    <t>с печным отоплением</t>
  </si>
  <si>
    <t>с электрическими котлами</t>
  </si>
  <si>
    <t>с котлами на твердом и жидком топливе</t>
  </si>
  <si>
    <t>с газовым отоплением от централизованной сети</t>
  </si>
  <si>
    <t>прочее (тепловые насосы, газгольдеры и т.д.)</t>
  </si>
  <si>
    <t>Количество домовладений (квартир), подлежащих переводу с централизованного отопления на отопление от АИТ и индивидуальное отопление</t>
  </si>
  <si>
    <t>КАНАЛИЗАЦИЯ</t>
  </si>
  <si>
    <t>Общая протяженность канализационных сетей</t>
  </si>
  <si>
    <t>Количество домовладений (квартир), имеющих техническую возможность присоединения к сетям централизованного канализования</t>
  </si>
  <si>
    <t>Количество домовладений (квартир), подключенных к сетям централизованного канализования</t>
  </si>
  <si>
    <t>Количество домовладений (квартир), с индивидуальным канализованием, в том числе</t>
  </si>
  <si>
    <t>с откачкой и вывозом для утилизации</t>
  </si>
  <si>
    <t>с канализованием на рельеф</t>
  </si>
  <si>
    <t>Количество домовладений (квартир), подлежащих переводу с индивидуального на централизованное канализование</t>
  </si>
  <si>
    <t>Количество муниципальных жилых квартир</t>
  </si>
  <si>
    <t>Количество УК, ТСЖ, ЖСК, ЖК</t>
  </si>
  <si>
    <t>Общая площадь жилого фонда с износом свыше 70%</t>
  </si>
  <si>
    <t>Общая площадь жилых помещений в ветхих жилых домах</t>
  </si>
  <si>
    <t>Общая площадь жилых помещений в аварийных жилых домах</t>
  </si>
  <si>
    <t>Количество муниципальных жилых домов (100% муниципальная собственность)</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</si>
  <si>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</si>
  <si>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многодетным семьям</t>
  </si>
  <si>
    <t>Количество граждан, состоящих на учете на предоставление земельных участков для индивидуального жилищного строительства либо личное подсобное хозяйство с последующим предоставлением в собственность бесплатно, в том числе</t>
  </si>
  <si>
    <t>многодетных</t>
  </si>
  <si>
    <t>Количество многодетных семей, обратившихся за региональным материнским капиталом</t>
  </si>
  <si>
    <t>Количество многодетных семей, воспользовавшихся средствами регионального материнского капитала на улучшение жилищных условий</t>
  </si>
  <si>
    <t>Жилищный фонд в многоквартирных домах с одним собственником коммерческого и некоммерческого найма (арендные дома)</t>
  </si>
  <si>
    <t>Убираемая площадь (ручным и механизированным способом)</t>
  </si>
  <si>
    <t>проездов</t>
  </si>
  <si>
    <t>тротуаров</t>
  </si>
  <si>
    <t>набережных</t>
  </si>
  <si>
    <t>зелёных насаждений в пределах черты мо (скверы, газоны и т.п.)</t>
  </si>
  <si>
    <t xml:space="preserve">Наличие спецтехники </t>
  </si>
  <si>
    <t>мусоровозы</t>
  </si>
  <si>
    <t>ассенизационные машины</t>
  </si>
  <si>
    <t>машины для уличной уборки</t>
  </si>
  <si>
    <t>Полигоны отходов/ свалки</t>
  </si>
  <si>
    <t>количество/ площадь</t>
  </si>
  <si>
    <t>вывезено и захоронено твердых бытовых отходов</t>
  </si>
  <si>
    <t>ОСВЕЩЕНИЕ</t>
  </si>
  <si>
    <t>Протяженность сетей освещения</t>
  </si>
  <si>
    <t>Количество обслуживаемых светоточек</t>
  </si>
  <si>
    <t>Протяженность освещенных улиц, проездов</t>
  </si>
  <si>
    <t>ОЗЕЛЕНЕНИЕ</t>
  </si>
  <si>
    <t>высажено кустов и деревьев</t>
  </si>
  <si>
    <t>снесено аварийных и сухостойных деревьев</t>
  </si>
  <si>
    <t>АРХИТЕКТУРНЫЕ ОБЪЕКТЫ МАЛЫХ ФОРМ</t>
  </si>
  <si>
    <t>детские/спортивные площадки</t>
  </si>
  <si>
    <t>декоративные скульптуры</t>
  </si>
  <si>
    <t>прочее</t>
  </si>
  <si>
    <t>фонтаны</t>
  </si>
  <si>
    <t>цветники</t>
  </si>
  <si>
    <t>СОЦИАЛЬНАЯ СФЕРА</t>
  </si>
  <si>
    <t>ОБРАЗОВАНИЕ</t>
  </si>
  <si>
    <t>ЗДРАВООХРАНЕНИЕ</t>
  </si>
  <si>
    <t>КУЛЬТУРА И ТУРИЗМ</t>
  </si>
  <si>
    <t>МОЛОДЁЖНАЯ ПОЛИТИКА</t>
  </si>
  <si>
    <t>ФИЗИЧЕСКАЯ КУЛЬТУРА И СПОРТ</t>
  </si>
  <si>
    <t>СОЦИАЛЬНАЯ ПОДДЕРЖКА</t>
  </si>
  <si>
    <t>ДОШКОЛЬНОЕ ОБРАЗОВАНИЕ</t>
  </si>
  <si>
    <t>Дошкольные  образовательные организации</t>
  </si>
  <si>
    <t>Муниицпальные</t>
  </si>
  <si>
    <t>Частные</t>
  </si>
  <si>
    <t>Ведомственные</t>
  </si>
  <si>
    <t xml:space="preserve">Общеобразовательные организации </t>
  </si>
  <si>
    <t>в возрасте 1 - 7 лет</t>
  </si>
  <si>
    <t>в возрасте 0 - 1,5 лет</t>
  </si>
  <si>
    <t>в возрасте 1,5 - 3 лет</t>
  </si>
  <si>
    <t>в возрасте 0 - 3 лет</t>
  </si>
  <si>
    <t>в возрасте 3 - 7 лет</t>
  </si>
  <si>
    <t>Численность детей охваченных иными формами дошкольного образования</t>
  </si>
  <si>
    <t>в группах присмотра и ухода</t>
  </si>
  <si>
    <t>в форме семейного образования</t>
  </si>
  <si>
    <t>в семейных группах</t>
  </si>
  <si>
    <t>обучающиеся на дому</t>
  </si>
  <si>
    <t>обучающиеся совместно с детьми, не имеющими нарушений развития</t>
  </si>
  <si>
    <t>обучающиеся в специальных (коррекционных группах)</t>
  </si>
  <si>
    <t>педагогических работников</t>
  </si>
  <si>
    <t>педагогических работников  в том числе воспитателей</t>
  </si>
  <si>
    <t>руководителей</t>
  </si>
  <si>
    <t>необходим капитального ремонта</t>
  </si>
  <si>
    <t>ОБЩЕЕ ОБРАЗОВАНИЕ</t>
  </si>
  <si>
    <t>городская местность</t>
  </si>
  <si>
    <t>сельская местность в том числе малокомплектные организации</t>
  </si>
  <si>
    <t>сельская местность</t>
  </si>
  <si>
    <t>в первую смену</t>
  </si>
  <si>
    <t>в городской местности</t>
  </si>
  <si>
    <t>в сельской местности</t>
  </si>
  <si>
    <t>во вторую смену</t>
  </si>
  <si>
    <t>в третью смену</t>
  </si>
  <si>
    <t>обучающиеся в специальных (коррекционных) классах</t>
  </si>
  <si>
    <t>Средняя наполняемость классов</t>
  </si>
  <si>
    <t>Средняя наполняемость классов - комплектов</t>
  </si>
  <si>
    <t>педагогических работников в том числе учителей</t>
  </si>
  <si>
    <t>в аварийном состоянии</t>
  </si>
  <si>
    <t>отремонтированные</t>
  </si>
  <si>
    <t>имеют спортивные залы</t>
  </si>
  <si>
    <t>имеют официальные сайты</t>
  </si>
  <si>
    <t>образовательный процесс с использованием дистанционных образовательных технологий</t>
  </si>
  <si>
    <t>Муниципальные услуги, представляемые образовательными организациями, в электронном виде посредством электронного портала государственных и муниципальных услуг</t>
  </si>
  <si>
    <t>с системой глонасс</t>
  </si>
  <si>
    <t>с тахографами</t>
  </si>
  <si>
    <t>Сотовая связь</t>
  </si>
  <si>
    <t>зоны присутствия</t>
  </si>
  <si>
    <t>зоны отсутствия в том числе на маршрутах перевозки</t>
  </si>
  <si>
    <t>дошкольные образовательные организации</t>
  </si>
  <si>
    <t>общеобразовательные организации</t>
  </si>
  <si>
    <t>Организации дополнительного образования</t>
  </si>
  <si>
    <t>ДОПОЛНИТЕЛЬНОЕ ОБРАЗОВАНИЕ</t>
  </si>
  <si>
    <t>с официальными сайтами</t>
  </si>
  <si>
    <t>всего</t>
  </si>
  <si>
    <t>дети с ограниченными возможностями здоровья</t>
  </si>
  <si>
    <t>дети - инвалиды</t>
  </si>
  <si>
    <t>доля охваченных образовательными программами дополнительного образования детей</t>
  </si>
  <si>
    <t>Средняя заработная плата</t>
  </si>
  <si>
    <t>требуют капитального ремонта</t>
  </si>
  <si>
    <t>Муниципальные услуги, представляемые в электронном виде посредством электронного портала государственных и муниципальных услуг</t>
  </si>
  <si>
    <t>в государственных</t>
  </si>
  <si>
    <t>бакалавриат</t>
  </si>
  <si>
    <t>заочная</t>
  </si>
  <si>
    <t>очная</t>
  </si>
  <si>
    <t>магистратура</t>
  </si>
  <si>
    <t>специалитет</t>
  </si>
  <si>
    <t>в негосударственных</t>
  </si>
  <si>
    <t>Число коек круглосуточного пребывания больных - всего</t>
  </si>
  <si>
    <t>Число   коек   дневного    пребывания больных (всех типов)- всего</t>
  </si>
  <si>
    <t>Численность врачей - всего</t>
  </si>
  <si>
    <t>Численность среднего медицинского персонала</t>
  </si>
  <si>
    <t>Численность младшего медицинского персонала</t>
  </si>
  <si>
    <t>СТАНЦИИ (ОТДЕЛЕНИЯ) СКОРОЙ МЕДИЦИНСКОЙ ПОМОЩИ</t>
  </si>
  <si>
    <t>Количество</t>
  </si>
  <si>
    <t>Число вызовов на 1000 населения</t>
  </si>
  <si>
    <t>АПТЕЧНЫЕ УЧРЕЖДЕНИЯ</t>
  </si>
  <si>
    <t>САНАТОРИИ - ПРОФИЛАКТОРИИ</t>
  </si>
  <si>
    <t>ОЗДОРОВИТЕЛЬНЫЕ ЛАГЕРЯ ДЛЯ ШКОЛЬНИКОВ</t>
  </si>
  <si>
    <t>вирусным гепатитом</t>
  </si>
  <si>
    <t>активным туберкулёзом</t>
  </si>
  <si>
    <t>болезнью, вызванной вирусом иммунодефицита человека</t>
  </si>
  <si>
    <t>от болезни системы кровообращения</t>
  </si>
  <si>
    <t>от новообразований</t>
  </si>
  <si>
    <t>от несчастных случаев, отравлений, травм</t>
  </si>
  <si>
    <t>от болезней органов пищеварения</t>
  </si>
  <si>
    <t>от болезней органов дыхания</t>
  </si>
  <si>
    <t>КУЛЬТУРА</t>
  </si>
  <si>
    <t>МАССОВЫЕ БИБЛИОТЕКИ</t>
  </si>
  <si>
    <t>всего / в том числе муниципальных число читателей</t>
  </si>
  <si>
    <t>МУЗЫКАЛЬНЫЕ ШКОЛЫ</t>
  </si>
  <si>
    <t>ХУДОЖЕСТВЕННЫЕ ШКОЛЫ</t>
  </si>
  <si>
    <t>ХОРЕОГРАФИЧЕСКИЕ ШКОЛЫ</t>
  </si>
  <si>
    <t>ШКОЛЫ ИСКУССТВ</t>
  </si>
  <si>
    <t xml:space="preserve">КЛУБНЫЕ ФОРМИРОВАНИЯ </t>
  </si>
  <si>
    <t>КУЛЬТУРНО-ДОСУГОВЫЕ МЕРОПРИЯТИЯ</t>
  </si>
  <si>
    <t>МУЗЕИ</t>
  </si>
  <si>
    <t>всего / в том числе муниципальных</t>
  </si>
  <si>
    <t>ТЕАТРЫ</t>
  </si>
  <si>
    <t>КЛУБНЫЕ УЧРЕЖДЕНИЯ</t>
  </si>
  <si>
    <t>количество объектов муниципального значения</t>
  </si>
  <si>
    <r>
      <t xml:space="preserve">орган, осуществляющий полномочия </t>
    </r>
    <r>
      <rPr>
        <i/>
        <sz val="9"/>
        <color indexed="8"/>
        <rFont val="Times New Roman"/>
        <family val="1"/>
      </rPr>
      <t>(сведения)</t>
    </r>
  </si>
  <si>
    <t>сведения о техническом состоянии</t>
  </si>
  <si>
    <t>сведения о пользователях</t>
  </si>
  <si>
    <t>ТУРИЗМ</t>
  </si>
  <si>
    <t>ИНВЕСТИЦИОННАЯ ПРИВЛЕКАТЕЛЬНОСТЬ</t>
  </si>
  <si>
    <t>ПРИОРИТЕТНЫЕ НАПРАВЛЕНИЯ</t>
  </si>
  <si>
    <t>КУЛЬТУРНО-ПОЗНАВАТЕЛЬНЫЙ И ЭТНОГРАФИЧЕСКИЙ ТУРИЗМ</t>
  </si>
  <si>
    <t xml:space="preserve">СПОРТИВНЫЙ И ЭКОЛОГИЧЕСКИЙ ТУРИЗМ С АКТИВНЫМИ ФОРМАМИ ОТДЫХА                                                                                                                                                                             </t>
  </si>
  <si>
    <t>ОХОТНИЧЬЕ-РЫБОЛОВНЫЙ И АГРАРНЫЙ (СЕЛЬСКИЙ) ТУРИЗМ</t>
  </si>
  <si>
    <t>ПАЛОМНИЧЕСКИЙ ТУРИЗМ</t>
  </si>
  <si>
    <t>ДЕЛОВОЙ ТУРИЗМ (конгрессный, научный, выставочно-ярмарочный)</t>
  </si>
  <si>
    <t>КАЧЕСТВО ТУРИСТСКИХ УСЛУГ</t>
  </si>
  <si>
    <t>РАЗВИТИЕ СОЦИАЛЬНОГО И ДОСТУПНОГО ТУРИЗМА</t>
  </si>
  <si>
    <t>УЧРЕЖДЕНИЯ И ОРГАНИЗАЦИИ</t>
  </si>
  <si>
    <t>ДЕТСКО-ЮНОШЕСКИЕ СПОРТИВНЫЕ ШКОЛЫ (ДЮСШ, СДЮСШОР)</t>
  </si>
  <si>
    <t>количество учащихся</t>
  </si>
  <si>
    <t>перечень</t>
  </si>
  <si>
    <t>плоскостные спортивные сооружения</t>
  </si>
  <si>
    <t>спортивные залы</t>
  </si>
  <si>
    <t>легкоатлетические манежи</t>
  </si>
  <si>
    <t>плавательные бассейны</t>
  </si>
  <si>
    <t>лыжные базы</t>
  </si>
  <si>
    <t>сооружения для стрелковых видов спорта</t>
  </si>
  <si>
    <t>гребные базы и каналы</t>
  </si>
  <si>
    <t>другие спортивные сооружения</t>
  </si>
  <si>
    <t>присвоено спортивных званий (всего)</t>
  </si>
  <si>
    <t xml:space="preserve">мастер спорта  </t>
  </si>
  <si>
    <t>кандидат в мастера спорта</t>
  </si>
  <si>
    <t>спортивный разряд</t>
  </si>
  <si>
    <t>СПОРТИВНЫЕ МЕРОПРИЯТИЯ</t>
  </si>
  <si>
    <t>ПРОМЫШЛЕННОСТЬ</t>
  </si>
  <si>
    <t>ДОБЫЧА ПОЛЕЗНЫХ ИСКОПАЕМЫХ</t>
  </si>
  <si>
    <t>гравий</t>
  </si>
  <si>
    <t>ОБРАБАТЫВАЮЩИЕ ПРОИЗВОДСТВА</t>
  </si>
  <si>
    <t>дикоросы</t>
  </si>
  <si>
    <t>пищевые продукты</t>
  </si>
  <si>
    <t>древесина</t>
  </si>
  <si>
    <t>резиновые изделия</t>
  </si>
  <si>
    <t>электрооборудование</t>
  </si>
  <si>
    <t xml:space="preserve">прочее </t>
  </si>
  <si>
    <t>ПРОИЗВОДСТВО И РАСПРЕДЕЛЕНИЕ ЭЛЕКТРОЭНЕРГИИ, ГАЗА И ВОДЫ</t>
  </si>
  <si>
    <t>водоснабжение</t>
  </si>
  <si>
    <t xml:space="preserve">газоснабжение </t>
  </si>
  <si>
    <t xml:space="preserve">теплоснабжение </t>
  </si>
  <si>
    <t>БЕЗОПАСНОСТЬ НАСЕЛЕНИЯ</t>
  </si>
  <si>
    <t>ОБЩЕСТВЕННАЯ БЕЗОПАСНОСТЬ</t>
  </si>
  <si>
    <t>Количество зарегистрированных преступлений</t>
  </si>
  <si>
    <t>преступлений, совершенных в общественных местах (на улицах)</t>
  </si>
  <si>
    <t>преступлений, совершенных несовершеннолетними или при их соучастии</t>
  </si>
  <si>
    <t>преступлений, совершенных в состоянии алкогольного опьянения</t>
  </si>
  <si>
    <t>преступлений, совершенных лицами, ранее судимыми и вновь совершившими преступления</t>
  </si>
  <si>
    <t>преступлений в сфере наркомании</t>
  </si>
  <si>
    <t>количество дорожно-транспортных происшествий</t>
  </si>
  <si>
    <t>количество лиц, погибших в дорожно-транспортных происшествиях</t>
  </si>
  <si>
    <t>количество лиц, раненых в дорожно-транспортных происшествиях</t>
  </si>
  <si>
    <t>количество дорожно-транспортных происшествий с участием детей</t>
  </si>
  <si>
    <t>количество погибших детей в дорожно-транспортных происшествиях</t>
  </si>
  <si>
    <t>количество раненых детей в дорожно-транспортных происшествиях</t>
  </si>
  <si>
    <t>работников предприятий и организаций</t>
  </si>
  <si>
    <t xml:space="preserve">советы общественности </t>
  </si>
  <si>
    <t>ПРОТИВОПОЖАРНАЯ БЕЗОПАСНОСТЬ</t>
  </si>
  <si>
    <t>Основные показатели аварийности</t>
  </si>
  <si>
    <t>Число лиц, больных наркоманией</t>
  </si>
  <si>
    <t>Количество потребителей наркотических средств</t>
  </si>
  <si>
    <t>Количество выявленных и уничтоженных очагов дикорастущей конопли (общая площадь в гектарах)</t>
  </si>
  <si>
    <t>Муниципальные программы профилактической направленности</t>
  </si>
  <si>
    <t>Общественные формирования правоохранительной направленности</t>
  </si>
  <si>
    <t>Совещательные органы правоохранительной направленности  (наименование и руководитель органа)</t>
  </si>
  <si>
    <t>Количество пожарных частей / постов</t>
  </si>
  <si>
    <t xml:space="preserve">федеральной противопожарной службы  </t>
  </si>
  <si>
    <t>противопожарной службы Томской области</t>
  </si>
  <si>
    <t>ведомственной пожарной охраны</t>
  </si>
  <si>
    <t>частной пожарной охраны</t>
  </si>
  <si>
    <t>добровольной пожарной охраны</t>
  </si>
  <si>
    <t>Общая численность рядового и начальствующего состава пожарных частей и постов</t>
  </si>
  <si>
    <t>Наличие автомобильного транспорта специализированных машин (всего)</t>
  </si>
  <si>
    <t>Оснащённость спецоборудованием, спецодеждой и обувью  (в % к установленной норме)</t>
  </si>
  <si>
    <t>Количество населённых пунктов прикрытых пожарной охраной</t>
  </si>
  <si>
    <t>Количество пожаров</t>
  </si>
  <si>
    <t>Сумма ущерба, причененного пожарами</t>
  </si>
  <si>
    <t>Количество погибших в пожарах (всего)</t>
  </si>
  <si>
    <t>из них детей</t>
  </si>
  <si>
    <t>МАЛЫЙ И СРЕДНИЙ БИЗНЕС</t>
  </si>
  <si>
    <t>СФЕРА ДЕЯТЕЛЬНОСТИ / КОЛИЧЕСТВО ПРЕДПРИЯТИЙ</t>
  </si>
  <si>
    <t>Индивидуальные предприниматели</t>
  </si>
  <si>
    <t>Микропредприятия</t>
  </si>
  <si>
    <t>Малые предприятия</t>
  </si>
  <si>
    <t>Средние предприятия</t>
  </si>
  <si>
    <t>Численность субъектов МСП по видам деятельности</t>
  </si>
  <si>
    <t>Динамика численности субъектов МСП</t>
  </si>
  <si>
    <t>Динамика оборота предприятий МСП</t>
  </si>
  <si>
    <t>Индивидуальные предприниматели (выручка)</t>
  </si>
  <si>
    <t>Динамика численности занятых в сфере МСП</t>
  </si>
  <si>
    <t>Инфраструктура поддержки предпринимательства</t>
  </si>
  <si>
    <t>ОБЩЕСТВЕННОСТЬ ТЕРРИТОРИАЛЬНОЕ ОБЩЕСТВЕННОЕ САМОУПРАВЛЕНИЕ ОБЩЕСТВЕННЫЕ ОБЪЕДИНЕНИЯ</t>
  </si>
  <si>
    <t>общественные инициативы муниципального уровня, получившие в течение года поддержку в ходе голосования</t>
  </si>
  <si>
    <t>экспертные рабочие группы муниципального уровня по рассмотрению общественных инициатив</t>
  </si>
  <si>
    <t>ПРАВОВЫЕ АКТЫ РАЗРАБОТАННЫЕ В РАЗВИТИЕ ОБЩЕСТВЕННЫХ ИНИЦИАТИВ</t>
  </si>
  <si>
    <t>ОБЩЕСТВЕННЫЕ СОВЕТЫ, созданные в рамках реализации на муниципальном уровне независимой системы оценки качества работы организаций, оказывающих социальные услуги</t>
  </si>
  <si>
    <t>наименование</t>
  </si>
  <si>
    <t>СОВЕЩАТЕЛЬНЫЕ ОРГАНЫ, созданные главой муниципального образования, в состав которых входят представители общественности</t>
  </si>
  <si>
    <t>ед. изм</t>
  </si>
  <si>
    <t xml:space="preserve">жилищное строительство </t>
  </si>
  <si>
    <t>км</t>
  </si>
  <si>
    <t>%</t>
  </si>
  <si>
    <t xml:space="preserve">Охват детей программами дошкольного образования </t>
  </si>
  <si>
    <t xml:space="preserve">Дети с ограниченными возможностями здоровья в образовательных организациях, реализующих программу дошкольного образования </t>
  </si>
  <si>
    <t>удельный вес в обшей численности обучающихся</t>
  </si>
  <si>
    <t>тыс.экз.</t>
  </si>
  <si>
    <t xml:space="preserve">книжный фонд/ в том числе муниципальных </t>
  </si>
  <si>
    <t>чел.</t>
  </si>
  <si>
    <t>количество пользователей архивной информацией</t>
  </si>
  <si>
    <t xml:space="preserve">АРХИВНЫЙ ФОНД РОССИЙСКОЙ ФЕДЕРАЦИИ И ДРУГИЕ АРХИВНЫЕ ДОКУМЕНТЫ </t>
  </si>
  <si>
    <t xml:space="preserve">количество коллективных средств размещения </t>
  </si>
  <si>
    <t xml:space="preserve">площадь номерного фонда коллективных средств размещения </t>
  </si>
  <si>
    <t xml:space="preserve">количество объектов туристской индустрии, оказывающих услуги населению </t>
  </si>
  <si>
    <t>тыс.кв.м.</t>
  </si>
  <si>
    <t>тыс.чел.</t>
  </si>
  <si>
    <t xml:space="preserve">работники занятые в коллективных средствах размещения (без внешних совместителей) </t>
  </si>
  <si>
    <t>Количество действующих маршрутов и программ по объектам туристского показа, в том числе мероприятий, ориентированных на памятные даты и события</t>
  </si>
  <si>
    <t xml:space="preserve">Численность участников мероприятий всего </t>
  </si>
  <si>
    <t>численность участников общеобразовательных организаций, в том числе муниципальных</t>
  </si>
  <si>
    <t>тыс. чел.</t>
  </si>
  <si>
    <t xml:space="preserve">численность учащихся и студентов образовательных организаций начального, среднего и высшего профессионального образования </t>
  </si>
  <si>
    <t xml:space="preserve">удельный вес учащихся и студентов образовательных организаций начального, среднего и высшего профессионального образования, участвующий в туристско-краеведческих мероприятиях </t>
  </si>
  <si>
    <t>Численность участников мероприятий всего</t>
  </si>
  <si>
    <t>численность учащихся и студентов образовательных организаций начального, среднего и высшего профессионального образования</t>
  </si>
  <si>
    <t xml:space="preserve">Количество действующих маршрутов и объектов охотничье-рыболовного и аграрного туризма (средств размещения) </t>
  </si>
  <si>
    <t xml:space="preserve">Численность граждан, обслуженных в средствах размещения охотничье-рыболовного и аграрного туризма </t>
  </si>
  <si>
    <t xml:space="preserve">Количество действующих маршрутов и объектов паломнического туризма (средств размещения) </t>
  </si>
  <si>
    <t>сроки</t>
  </si>
  <si>
    <t>информация</t>
  </si>
  <si>
    <t>СРЕДНЕЕ ПРОФЕССИОНАЛЬНОЕ ОБРАЗОВАНИЕ</t>
  </si>
  <si>
    <t>Студенты средних образовательных учреждений (численность)</t>
  </si>
  <si>
    <t>Преподаватели и мастера производственного обучения профессиональных образовательных учреждений</t>
  </si>
  <si>
    <t>Средние профессиональные образовательные учреждения</t>
  </si>
  <si>
    <t>государственных</t>
  </si>
  <si>
    <t>негосударственных</t>
  </si>
  <si>
    <t>Подготовленно в средних профессиональных образовательных учреждениях</t>
  </si>
  <si>
    <t>по программам подготовки специалистов среднего звена</t>
  </si>
  <si>
    <t>по программам подготовки квалифицированных рабочих (служащих)</t>
  </si>
  <si>
    <t>ЦЕНТРЫ СОЦИАЛЬНОЙ ПОДДЕРЖКИ НАСЕЛЕНИЯ (количество)</t>
  </si>
  <si>
    <t>ГРАЖДАНЕ, СОСТОЯЩИЕ НА УЧЁТЕ В ЦЕНТРАХ СОЦИАЛЬНОЙ ПОДДЕРЖКИ НАСЕЛЕНИЯ</t>
  </si>
  <si>
    <t>в том числе на социальном обслуживании</t>
  </si>
  <si>
    <t>ГРАЖДАНЕ, ОБРАТИВШИЕСЯ В ОРГАНЫ СОЦИАЛЬНОЙ ЗАЩИТЫ</t>
  </si>
  <si>
    <t>пенсионеры</t>
  </si>
  <si>
    <t>инвалиды</t>
  </si>
  <si>
    <t>из них дети - инвалиды</t>
  </si>
  <si>
    <t>ОБРАЩЕНИЯ МАЛОИМУЩИХ СЕМЕЙ В ОРГАНЫ СОЦИАЛЬНОЙ ЗАЩИТЫ ЗА СОЦИАЛЬНОЙ ПОМОЩЬЮ (количество)</t>
  </si>
  <si>
    <t>МНОГОДЕТНЫЕ СЕМЬИ, ОБРАТИВШИЕСЯ В ОРГАНЫ СОЦИАЛЬНОЙ ЗАЩИТЫ ЗА СОЦИАЛЬНОЙ ПОМОЩЬЮ (количество)</t>
  </si>
  <si>
    <t xml:space="preserve">СТАЦИОНАРНЫЕ УЧРЕЖДЕНИЯ СОЦИАЛЬНОГО ОБСЛУЖИВАНИЯ </t>
  </si>
  <si>
    <t>ГРАЖДАНЕ, НАХОДЯЩИЕСЯ НА СТАЦИОНАРНОМ СОЦИАЛЬНОМ ОБСЛУЖИВАНИИ</t>
  </si>
  <si>
    <t>Численность специалистов по делам молодёжи (молодежной политики) в структуре Администрации муниципального образования</t>
  </si>
  <si>
    <t xml:space="preserve">Количество учреждений по работе с молодежью         </t>
  </si>
  <si>
    <t>Численность молодежи в возрасте от 14 до 30 лет, проживающей на территории муниципального образования</t>
  </si>
  <si>
    <t>из них:</t>
  </si>
  <si>
    <t>состоящих на учёте в КДН (Комиссии по делам несовершеннолетних)</t>
  </si>
  <si>
    <t xml:space="preserve">Наличие программы по патриотическому воспитанию молодёжи </t>
  </si>
  <si>
    <t>село Каргасок</t>
  </si>
  <si>
    <t>kargadm@tomsk.gov.ru</t>
  </si>
  <si>
    <t>МАУ "Северная правда"</t>
  </si>
  <si>
    <t>8(38253)23109</t>
  </si>
  <si>
    <t>636700, Томская область, с. Каргасок, ул. Пушкина, 31</t>
  </si>
  <si>
    <t>Район расположен на северо-западе Томской области.</t>
  </si>
  <si>
    <t xml:space="preserve"> На севере Каргасокский район граничит с Александровским районом Томской области и Ханты-Мансийским автономным округом, на востоке с Парабельским, Верхнекетским районами и Красноярским краем, на юге с Новосибирской областью, на западе с Омской и Тюменской областями.</t>
  </si>
  <si>
    <t>нет</t>
  </si>
  <si>
    <t>Климат района — континентальный. Долгая холодная зима и короткое жаркое лето.</t>
  </si>
  <si>
    <t>Большая часть территории района занята знаменитыми на весь мир обширными болотами. Самым большим болотом Каргасокского района является Большое Васюганское болото. Болото простирается более чем на 550 км с востока на запад, общая площадь его составляет примерно 5,7 млн га. Многие реки Сибири берут начало из Васюганского болота. На этой территории расположено более 800 тысяч озер. Кроме того, болото является главным источником пресной воды для местных жителей. Для охраны болота и окружающей его территории был создан Васюганский ландшафтный заказник с площадью в 5,1 тысяч кв.км.</t>
  </si>
  <si>
    <t>Каргасокский район отличается богатой флорой и фауной, за это район получил название «северные джунгли». В здешних таежных лесах обитают медведи, барсуки, лоси, лисицы и другие звери, такие птицы как глухарь, тетерев, рябчик. Кроме того, в здешних водоемах обитают множество видов рыб. В районе созданы прекрасные условия для охоты на дичь и обитающих здесь диких зверей, а также здесь очень развита рыбалка.</t>
  </si>
  <si>
    <t>Запасы нефти - 913,8 млн. тонн, глины кирпичные - 7,4 млн. тонн, пески строительные - 13376 м3
В районе выявлено 396 месторождений торфа общей площадью 1 935 876 га с запасами торфа 6 742 006 тыс. тонн (40 % влажности). Причем 22 % общей площади торфяных месторождений (27 % всех запасов) занимает Васюганское месторождение. Преобладает верховая торфяная залежь (69,1 %). К низиной залежи относится 11,5 % запасов торфа.
Добычей полезных ископаемых на территории района занимаются главным образом предприятия нефтегазового комплекса. Самыми крупными месторождениями являются Южно-Мыльджинское, Соболиное, Северо-Сильгинское, Лугинецкое, Северо-Васюганское, Верхне-Сататское.</t>
  </si>
  <si>
    <t xml:space="preserve"> Леса Каргасокского района являются источником и других ценных растительных ресурсов: грибов, ягод, лекарственного и технического сырья. Биологические и эксплуатационные запасы грибов составляют соответственно 15 246 т. (30,24 %) и 5 285,8 тыс. (29,43 %) от запасов области. Хозяйственные запасы - 3 023,8 тыс. (13,3 %).</t>
  </si>
  <si>
    <t>Большую часть территории Каргасокского района занимают леса. Лесной фонд района характеризуется преобладанием смешанных лесов, состоящих из хвойных (сосна, кедр, пихта, ель) и лиственных пород деревьев (берёза, осина). В общем балансе лесов данной категории, возможным для эксплуатации, доля площади под хвойными лесами составляет 1490,1 тыс. га, под лиственными – 1621 тыс. га.</t>
  </si>
  <si>
    <t>ближайший порт расположен в границах с. Каргасок</t>
  </si>
  <si>
    <t xml:space="preserve">Каргасокское сельское поселение, Новоюгинское сельское поселение, Усть-Чижапское сельское поселение, Средневасюганское сельское поселение, Нововасюганское сельское поселение, Сосновское сельское поселение, Киндальское сельское поселение, Тымское сельское поселение, Усть-Тымское сельское поселение, Вертикосское сельское поселение, Толпаровское сельское поселение, Среднетымское сельское поселение
</t>
  </si>
  <si>
    <t>Каргасокский район Томской губернии был создан постановлением Томского губисполкома от 25 июля 1924 г. Данное постановление было утверждено постановлением Западно-Сибирского краевого исполнительного комитета от 4 сентября 1924 г. Первое пленарное заседание Каргасокского райисполкома состоялось 31 июля 1924. Первым председателем Каргасокского райисполкома являлся Хлонов Петр Степанович. По постановлению Президиума ВЦИК от 25 мая 1925 г. Каргасокский район вошел в состав Томского округа Сибирского края. По состоянию на июнь 1925 г. в состав Каргасокского района входили сельсоветы: 1. Айполовский, 2. Васюганский, 3. Высоко-Ярский, 4. Ильинский, 5. Каргасокский, 6. Киндальский, 7. Колгулякский, 8. Кулеевский, 9. Лариатский, 10. Подъельничный, 11. Тымский, 12. Чажабкинский. На основании постановления Президиума ВЦИК от 30 июля 1930 г. Каргасокский район вошел в состав Западно-Сибирского края с центром в г.Новосибирске. По постановлению Президиума ВЦИК от 10 июня 1932 г. Каргасокский район вошел в состав Северного (Нарымского) округа с центром в с.Колпашево, который находился в составе Западно-Сибирского края. Постановлением ВЦИК от 10 декабря 1932 г. из части территории Каргасокского района был образован Тымский туземный район с центром в селении напас. На основании постановления ЦИК СССР от 28 сентября 1937 г. Нарымский  округ вошел в состав Новосибирской области. Указом президиума Верховного совета РСФСР от 22 июня 1939 г. из части территории Каргасокского района был образован Васюганский район с центром в с.Новый Васюган. По Указу Президиума Верховного Совета СССР от 13 августа 1944 г. Нарымский округ был ликвидирован, Каргасокский район вошел в состав Томской области. По указу Президиума Верховного Совета РСФСР от 12 июля 1949 г. был ликвидирован Томский район, его территория передана Каргасокскому району. По указу Президиума Верховного Совета РСФСР от 12 мая 1959 г. был ликвидирован Васюганский район, его территория передана Каргасокскому району. Каргасокский район расположен в северной  части Томской области и имеет субширотное расположение территории по бассейнам основных притоков р.Обь - от восточных границ области (бассейн р.Тым) к западным (бассейн р.Васюган). На севере район граничит с Александровским районом Томской области и тюменской областью, на востоке - с Верхникетским, Парабельским районами Томской области и Красноярским краем, на юге - с Новосибирской областью, на западе - с Омской областью и Тюменской областями. Общая площадь муниципального образования составляет 8685686 га.</t>
  </si>
  <si>
    <t>по программам профессионального обучения</t>
  </si>
  <si>
    <t>ПАСПОРТ</t>
  </si>
  <si>
    <t xml:space="preserve"> муниципального образования</t>
  </si>
  <si>
    <t>(Название муниципального образования)</t>
  </si>
  <si>
    <t>(Система показателей,</t>
  </si>
  <si>
    <t>характеризующих состояние экономики и</t>
  </si>
  <si>
    <t>социальной сферы муниципального образования)</t>
  </si>
  <si>
    <t>(разработан в соответствии с Федеральным законом</t>
  </si>
  <si>
    <t>«Об общих принципах местного самоуправления в Российской Федерации»</t>
  </si>
  <si>
    <t>№ ФЗ-131 от 6 октября 2004 года)</t>
  </si>
  <si>
    <t>Год составления</t>
  </si>
  <si>
    <t>"Каргасокский район"</t>
  </si>
  <si>
    <t>Утратила силу в соответствии с Решением Думы Каргасокского района от 25.02.2016 № 40 "Об утверждении Стратегии социально-экономического развития муниципального образования «Каргасокский район» до 2025 года"</t>
  </si>
  <si>
    <t>в том числе</t>
  </si>
  <si>
    <t>отсутствует</t>
  </si>
  <si>
    <t>информация отсутствует</t>
  </si>
  <si>
    <t>Автономная неккомерческая организация "Центр развития сельского предпринимательства"</t>
  </si>
  <si>
    <t>В Каргасокском районе растениеводство не развито, за исключением выращивания в ЛПХ картофеля и овощей.</t>
  </si>
  <si>
    <t>«Развитие эффективной молодежной политики и патриотического воспитания в Каргасокском районе»</t>
  </si>
  <si>
    <t xml:space="preserve">1. Развитие образования в муниципальном образовании «Каргасокский район»; 
2. Развитие культуры и туризма в муниципальном образовании «Каргасокский район»;
3.Обеспечение доступным и комфортным жильем и коммунальными услугами жителей муниципального образования «Каргасокский район»;
4. Обеспечение безопасности жизнедеятельности населения муниципального образования «Каргасокский район»;
5. Развитие молодежной политики, физической культуры и спорта на территории муниципального образования «Каргасокский район»;
6. Повышение энергоэффективности в муниципальном образовании «Каргасокский район»;
7. Создание условий для устойчивого экономического развития муниципального образования «Каргасокский район»;
8. Создание в Каргасокском районе новых и сохранение существующих ученических мест в муниципальных общеобразовательных организациях.
9. Формирование комфортной городской среды на территории Каргасокского района.
</t>
  </si>
  <si>
    <t>значение показателя</t>
  </si>
  <si>
    <t>демография</t>
  </si>
  <si>
    <t>Занятость</t>
  </si>
  <si>
    <t>Поступило налоговых доходов в бюджетную систему РФ от налогоплательщиков муниципального образования - всего*</t>
  </si>
  <si>
    <t>в федеральный бюджет</t>
  </si>
  <si>
    <t>удельный вес в общей сумме доходов,%</t>
  </si>
  <si>
    <t>в областной бюджет</t>
  </si>
  <si>
    <t>в местный бюджет</t>
  </si>
  <si>
    <r>
      <t>налоговые доходы</t>
    </r>
    <r>
      <rPr>
        <i/>
        <sz val="9"/>
        <color indexed="8"/>
        <rFont val="Times New Roman"/>
        <family val="1"/>
      </rPr>
      <t xml:space="preserve"> всего  из них:</t>
    </r>
  </si>
  <si>
    <r>
      <t>неналоговые доходы</t>
    </r>
    <r>
      <rPr>
        <i/>
        <sz val="9"/>
        <color indexed="8"/>
        <rFont val="Times New Roman"/>
        <family val="1"/>
      </rPr>
      <t xml:space="preserve"> всего из них:</t>
    </r>
    <r>
      <rPr>
        <sz val="9"/>
        <color indexed="8"/>
        <rFont val="Times New Roman"/>
        <family val="1"/>
      </rPr>
      <t xml:space="preserve">
(тыс.руб)
</t>
    </r>
  </si>
  <si>
    <t>безвозмездные поступления</t>
  </si>
  <si>
    <t>Расходы местного бюджета - всего</t>
  </si>
  <si>
    <t xml:space="preserve">здравоохранение и спорт </t>
  </si>
  <si>
    <t xml:space="preserve">обслуживание муниципального долга </t>
  </si>
  <si>
    <t>Дефицит (-)/Профицит (+)</t>
  </si>
  <si>
    <t>Доходы на душу населения</t>
  </si>
  <si>
    <t xml:space="preserve">наименование программы </t>
  </si>
  <si>
    <t xml:space="preserve">количество программ </t>
  </si>
  <si>
    <t xml:space="preserve">объем бюджетных ассигнований, предусмотренных на реализацию муниципальных программ в местном бюджете за счёт средств бюджетов различных уровней </t>
  </si>
  <si>
    <t xml:space="preserve">удельный вес расходов на реализацию программ в бюджете муниципального образования </t>
  </si>
  <si>
    <t xml:space="preserve">удельный вес расходов на реализацию муниципальных программ в бюджете муниципального образования </t>
  </si>
  <si>
    <t xml:space="preserve">ИНВЕСТИЦИИ </t>
  </si>
  <si>
    <t>млн руб.</t>
  </si>
  <si>
    <t>земли жилой и нежилой застройки</t>
  </si>
  <si>
    <t xml:space="preserve">Количество предприятий, выбрасывающих загрязненные вещества в атмосферу </t>
  </si>
  <si>
    <t>ед.</t>
  </si>
  <si>
    <t>Объем выброшенных в атмосферу загрязняющих веществ*</t>
  </si>
  <si>
    <t xml:space="preserve">Индекс загрязнения атмосферы </t>
  </si>
  <si>
    <t>коэфф.</t>
  </si>
  <si>
    <t xml:space="preserve">Объем уловленных и обезвреженных загрязняющих веществ </t>
  </si>
  <si>
    <t xml:space="preserve">Объем сброса сточных вод </t>
  </si>
  <si>
    <t xml:space="preserve">неочищенных и недостаточно </t>
  </si>
  <si>
    <t>млн. м3/год</t>
  </si>
  <si>
    <t xml:space="preserve">отсутствие разрешения на ввод в эксплуатацию </t>
  </si>
  <si>
    <r>
      <t xml:space="preserve">АВТОМОБИЛЬНЫЕ ДОРОГИ ОБЩЕГО ПОЛЬЗОВАНИЯ </t>
    </r>
    <r>
      <rPr>
        <i/>
        <sz val="9"/>
        <color indexed="8"/>
        <rFont val="Times New Roman"/>
        <family val="1"/>
      </rPr>
      <t>(протяженность, )</t>
    </r>
  </si>
  <si>
    <t>с асфальто-бетонным покрытием</t>
  </si>
  <si>
    <t>с асфальтобе-тонным покрытием</t>
  </si>
  <si>
    <r>
      <t xml:space="preserve">УЛИЧНО – ДОРОЖНАЯ СЕТЬ </t>
    </r>
    <r>
      <rPr>
        <b/>
        <i/>
        <sz val="9"/>
        <rFont val="Times New Roman"/>
        <family val="1"/>
      </rPr>
      <t>(</t>
    </r>
    <r>
      <rPr>
        <i/>
        <sz val="9"/>
        <rFont val="Times New Roman"/>
        <family val="1"/>
      </rPr>
      <t>протяженность</t>
    </r>
    <r>
      <rPr>
        <b/>
        <i/>
        <sz val="9"/>
        <rFont val="Times New Roman"/>
        <family val="1"/>
      </rPr>
      <t>)</t>
    </r>
  </si>
  <si>
    <r>
      <t xml:space="preserve">АВТОЗИМНИКИ </t>
    </r>
    <r>
      <rPr>
        <i/>
        <sz val="9"/>
        <color indexed="8"/>
        <rFont val="Times New Roman"/>
        <family val="1"/>
      </rPr>
      <t>(протяженность)</t>
    </r>
  </si>
  <si>
    <r>
      <t xml:space="preserve">ЛЕДОВЫЕ ПЕРЕПРАВЫ </t>
    </r>
    <r>
      <rPr>
        <i/>
        <sz val="9"/>
        <color indexed="8"/>
        <rFont val="Times New Roman"/>
        <family val="1"/>
      </rPr>
      <t>(протяженность)</t>
    </r>
  </si>
  <si>
    <t>Площадь дорог, в отношении которых проведён текущий ремонт</t>
  </si>
  <si>
    <t>тыс.м2</t>
  </si>
  <si>
    <t>Площадь дорог, в отношении которых проведён капитальный ремонт</t>
  </si>
  <si>
    <t>ГОРОДСКОЙ ТРАНСПОРТ</t>
  </si>
  <si>
    <t xml:space="preserve">Количество домовладений (квартир), имеющих техническую возможность присоединения к сетям электроснабжения </t>
  </si>
  <si>
    <t xml:space="preserve">Количество домовладений (квартир), подключенных к сетям централизованного электроснабжения </t>
  </si>
  <si>
    <t>Численность проживающих в муниципальных квартирах</t>
  </si>
  <si>
    <t>Общая площадь жилых помещений, приходящаяся в среднем на одного жителя - всего</t>
  </si>
  <si>
    <t>кв. м.</t>
  </si>
  <si>
    <t xml:space="preserve"> в том числе введенная в действие за год</t>
  </si>
  <si>
    <t>Число семей, состоящих на учете в качестве нуждающихся в улучшении жилищных условий, в том числе:</t>
  </si>
  <si>
    <t xml:space="preserve">многодетные семьи </t>
  </si>
  <si>
    <t xml:space="preserve">Жилые помещения, предоставленные гражданам по договорам социального найма, в том числе: </t>
  </si>
  <si>
    <t>проезжей части улиц и проездов</t>
  </si>
  <si>
    <t>единиц/           тыс. кв. м.</t>
  </si>
  <si>
    <t>шт</t>
  </si>
  <si>
    <r>
      <t xml:space="preserve">Образовательные организации, реализующие программу дошкольного образования </t>
    </r>
    <r>
      <rPr>
        <i/>
        <sz val="9"/>
        <color indexed="8"/>
        <rFont val="Times New Roman"/>
        <family val="1"/>
      </rPr>
      <t>(численность)</t>
    </r>
  </si>
  <si>
    <r>
      <t xml:space="preserve">Дети в возрасте 0-7 лет </t>
    </r>
    <r>
      <rPr>
        <i/>
        <sz val="9"/>
        <color indexed="8"/>
        <rFont val="Times New Roman"/>
        <family val="1"/>
      </rPr>
      <t>(численность)</t>
    </r>
  </si>
  <si>
    <r>
      <t xml:space="preserve">Воспитанники образовательных организаций, реализующих программу дошкольного образования </t>
    </r>
    <r>
      <rPr>
        <i/>
        <sz val="9"/>
        <color indexed="8"/>
        <rFont val="Times New Roman"/>
        <family val="1"/>
      </rPr>
      <t>(численность)</t>
    </r>
  </si>
  <si>
    <r>
      <t xml:space="preserve">Воспитанники, нуждающиеся в местах в дошкольных образовательных организациях (очередь) </t>
    </r>
    <r>
      <rPr>
        <i/>
        <sz val="9"/>
        <color indexed="8"/>
        <rFont val="Times New Roman"/>
        <family val="1"/>
      </rPr>
      <t>(количество)</t>
    </r>
  </si>
  <si>
    <r>
      <t xml:space="preserve">Дети – инвалиды в образовательных организациях, реализующих программу дошкольного образования </t>
    </r>
    <r>
      <rPr>
        <i/>
        <sz val="9"/>
        <color indexed="8"/>
        <rFont val="Times New Roman"/>
        <family val="1"/>
      </rPr>
      <t>(численность)</t>
    </r>
  </si>
  <si>
    <r>
      <t xml:space="preserve">Работники дошкольных образовательных организаций (за исключением частных, ведомственных организаций) </t>
    </r>
    <r>
      <rPr>
        <i/>
        <sz val="9"/>
        <color indexed="8"/>
        <rFont val="Times New Roman"/>
        <family val="1"/>
      </rPr>
      <t>(численность)</t>
    </r>
  </si>
  <si>
    <t>средняя заработная плата</t>
  </si>
  <si>
    <r>
      <t xml:space="preserve">Здания </t>
    </r>
    <r>
      <rPr>
        <i/>
        <sz val="9"/>
        <color indexed="8"/>
        <rFont val="Times New Roman"/>
        <family val="1"/>
      </rPr>
      <t>(количество)</t>
    </r>
  </si>
  <si>
    <r>
      <t>в аварийном состоянии</t>
    </r>
    <r>
      <rPr>
        <i/>
        <sz val="9"/>
        <color indexed="8"/>
        <rFont val="Times New Roman"/>
        <family val="1"/>
      </rPr>
      <t xml:space="preserve"> </t>
    </r>
  </si>
  <si>
    <r>
      <t>Дошкольные 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t>
    </r>
    <r>
      <rPr>
        <i/>
        <sz val="9"/>
        <color indexed="8"/>
        <rFont val="Times New Roman"/>
        <family val="1"/>
      </rPr>
      <t xml:space="preserve"> (количество)</t>
    </r>
  </si>
  <si>
    <r>
      <t xml:space="preserve">Воспитанники дошкольных образовательных организаций, обучающиеся по программам, соответствующим требованиям ФГОС дошкольного образования, в общей численности воспитанников дошкольных образовательных организаций </t>
    </r>
    <r>
      <rPr>
        <i/>
        <sz val="9"/>
        <color indexed="8"/>
        <rFont val="Times New Roman"/>
        <family val="1"/>
      </rPr>
      <t>(удельный вес, )</t>
    </r>
  </si>
  <si>
    <r>
      <t>Муниципальные услуги, представляющиеся образовательными организациями, реализующими программу дошкольного образования в электронном виде посредством Единого портала государственных и муниципальных услуг</t>
    </r>
    <r>
      <rPr>
        <sz val="9"/>
        <rFont val="Times New Roman"/>
        <family val="1"/>
      </rPr>
      <t xml:space="preserve"> </t>
    </r>
    <r>
      <rPr>
        <i/>
        <sz val="9"/>
        <rFont val="Times New Roman"/>
        <family val="1"/>
      </rPr>
      <t>(количество)</t>
    </r>
  </si>
  <si>
    <r>
      <t>Образовательные организации, реализующие программу дошкольного образования, производящие зачисление в образовательную организацию детей посредством электронной очереди при муниципальном образовании</t>
    </r>
    <r>
      <rPr>
        <sz val="9"/>
        <rFont val="Times New Roman"/>
        <family val="1"/>
      </rPr>
      <t xml:space="preserve"> </t>
    </r>
    <r>
      <rPr>
        <i/>
        <sz val="9"/>
        <rFont val="Times New Roman"/>
        <family val="1"/>
      </rPr>
      <t>(количество)</t>
    </r>
  </si>
  <si>
    <r>
      <t xml:space="preserve">Образовательные организации, реализующие программу дошкольного образования, имеющие свои официальные сайты </t>
    </r>
    <r>
      <rPr>
        <i/>
        <sz val="9"/>
        <rFont val="Times New Roman"/>
        <family val="1"/>
      </rPr>
      <t>(количество)</t>
    </r>
  </si>
  <si>
    <r>
      <t xml:space="preserve">Организации </t>
    </r>
    <r>
      <rPr>
        <i/>
        <sz val="9"/>
        <color indexed="8"/>
        <rFont val="Times New Roman"/>
        <family val="1"/>
      </rPr>
      <t>(количество)(муниципальные)</t>
    </r>
  </si>
  <si>
    <r>
      <t xml:space="preserve">Обучающиеся </t>
    </r>
    <r>
      <rPr>
        <i/>
        <sz val="9"/>
        <color indexed="8"/>
        <rFont val="Times New Roman"/>
        <family val="1"/>
      </rPr>
      <t>(численность)</t>
    </r>
  </si>
  <si>
    <r>
      <t xml:space="preserve">Дети – инвалиды </t>
    </r>
    <r>
      <rPr>
        <i/>
        <sz val="9"/>
        <color indexed="8"/>
        <rFont val="Times New Roman"/>
        <family val="1"/>
      </rPr>
      <t>(численность)</t>
    </r>
  </si>
  <si>
    <t>удельный вес детей-инвалидов в общеобразова-тельных органи-зациях в общей численности обучающихся</t>
  </si>
  <si>
    <r>
      <t xml:space="preserve">Дети с ограниченными возможностями здоровья </t>
    </r>
    <r>
      <rPr>
        <i/>
        <sz val="9"/>
        <color indexed="8"/>
        <rFont val="Times New Roman"/>
        <family val="1"/>
      </rPr>
      <t>(численность)</t>
    </r>
  </si>
  <si>
    <r>
      <t xml:space="preserve">Классы </t>
    </r>
    <r>
      <rPr>
        <i/>
        <sz val="9"/>
        <color indexed="8"/>
        <rFont val="Times New Roman"/>
        <family val="1"/>
      </rPr>
      <t>(количество)</t>
    </r>
  </si>
  <si>
    <r>
      <t xml:space="preserve">Классы - комплекты </t>
    </r>
    <r>
      <rPr>
        <i/>
        <sz val="9"/>
        <color indexed="8"/>
        <rFont val="Times New Roman"/>
        <family val="1"/>
      </rPr>
      <t>(количество)</t>
    </r>
  </si>
  <si>
    <r>
      <t xml:space="preserve">Работники </t>
    </r>
    <r>
      <rPr>
        <i/>
        <sz val="9"/>
        <color indexed="8"/>
        <rFont val="Times New Roman"/>
        <family val="1"/>
      </rPr>
      <t>(численность)</t>
    </r>
  </si>
  <si>
    <t>Средняя заработная плата работников</t>
  </si>
  <si>
    <r>
      <t xml:space="preserve">Здания </t>
    </r>
    <r>
      <rPr>
        <i/>
        <sz val="9"/>
        <color indexed="8"/>
        <rFont val="Times New Roman"/>
        <family val="1"/>
      </rPr>
      <t xml:space="preserve"> (количество)</t>
    </r>
  </si>
  <si>
    <t>требуют проведения капитального ремонта</t>
  </si>
  <si>
    <r>
      <t xml:space="preserve">Общеобразовательные организации,  в которых создана универсальная безбарьерная среда, для обеспечения полноценной интеграции инвалидов и лиц с ограниченными возможностями здоровья </t>
    </r>
    <r>
      <rPr>
        <i/>
        <sz val="9"/>
        <color indexed="8"/>
        <rFont val="Times New Roman"/>
        <family val="1"/>
      </rPr>
      <t>(количество)</t>
    </r>
  </si>
  <si>
    <r>
      <t xml:space="preserve">Общеобразовательные организации </t>
    </r>
    <r>
      <rPr>
        <i/>
        <sz val="9"/>
        <color indexed="8"/>
        <rFont val="Times New Roman"/>
        <family val="1"/>
      </rPr>
      <t>(численность)</t>
    </r>
  </si>
  <si>
    <r>
      <t xml:space="preserve">Автобусы для перевозки обучающихся </t>
    </r>
    <r>
      <rPr>
        <i/>
        <sz val="9"/>
        <color indexed="8"/>
        <rFont val="Times New Roman"/>
        <family val="1"/>
      </rPr>
      <t>(количество)</t>
    </r>
  </si>
  <si>
    <r>
      <t xml:space="preserve">Количество обучающихся, охваченных подвозом </t>
    </r>
    <r>
      <rPr>
        <i/>
        <sz val="9"/>
        <color indexed="8"/>
        <rFont val="Times New Roman"/>
        <family val="1"/>
      </rPr>
      <t>(количество)</t>
    </r>
  </si>
  <si>
    <r>
      <t xml:space="preserve">Количество обучающихся, нуждающихся в подвозе </t>
    </r>
    <r>
      <rPr>
        <i/>
        <sz val="9"/>
        <color indexed="8"/>
        <rFont val="Times New Roman"/>
        <family val="1"/>
      </rPr>
      <t>(количество)</t>
    </r>
  </si>
  <si>
    <r>
      <t xml:space="preserve">Маршруты перевозки обучающихся </t>
    </r>
    <r>
      <rPr>
        <i/>
        <sz val="9"/>
        <color indexed="8"/>
        <rFont val="Times New Roman"/>
        <family val="1"/>
      </rPr>
      <t>(список маршрутов)</t>
    </r>
  </si>
  <si>
    <r>
      <t xml:space="preserve">Интернет </t>
    </r>
    <r>
      <rPr>
        <i/>
        <sz val="9"/>
        <rFont val="Times New Roman"/>
        <family val="1"/>
      </rPr>
      <t>(количество подключенных)в том числе обеспечивающих контент-фильтрацию Интернет-трафика</t>
    </r>
  </si>
  <si>
    <r>
      <t xml:space="preserve">Организации  </t>
    </r>
    <r>
      <rPr>
        <i/>
        <sz val="9"/>
        <color indexed="8"/>
        <rFont val="Times New Roman"/>
        <family val="1"/>
      </rPr>
      <t>(количество)</t>
    </r>
  </si>
  <si>
    <r>
      <t xml:space="preserve">Обучающиеся  </t>
    </r>
    <r>
      <rPr>
        <i/>
        <sz val="9"/>
        <color indexed="8"/>
        <rFont val="Times New Roman"/>
        <family val="1"/>
      </rPr>
      <t>(численность)</t>
    </r>
  </si>
  <si>
    <r>
      <t xml:space="preserve">Обучающиеся по программам дополнительного образования в общеобразовательных организациях </t>
    </r>
    <r>
      <rPr>
        <i/>
        <sz val="9"/>
        <color indexed="8"/>
        <rFont val="Times New Roman"/>
        <family val="1"/>
      </rPr>
      <t>(численность)</t>
    </r>
  </si>
  <si>
    <r>
      <t xml:space="preserve">Дети и молодёжь  5-18 лет </t>
    </r>
    <r>
      <rPr>
        <i/>
        <sz val="9"/>
        <color indexed="8"/>
        <rFont val="Times New Roman"/>
        <family val="1"/>
      </rPr>
      <t>(количество)</t>
    </r>
  </si>
  <si>
    <r>
      <t xml:space="preserve">Работники  </t>
    </r>
    <r>
      <rPr>
        <i/>
        <sz val="9"/>
        <color indexed="8"/>
        <rFont val="Times New Roman"/>
        <family val="1"/>
      </rPr>
      <t>(численность)</t>
    </r>
  </si>
  <si>
    <t xml:space="preserve">ВЫСШЕЕ ПРОФЕССИОНАЛЬНОЕ ОБРАЗОВАНИЕ </t>
  </si>
  <si>
    <t xml:space="preserve">Высшие учебные заведения </t>
  </si>
  <si>
    <r>
      <t xml:space="preserve">Студенты образовательных организаций высшего образования </t>
    </r>
    <r>
      <rPr>
        <i/>
        <sz val="9"/>
        <color indexed="8"/>
        <rFont val="Times New Roman"/>
        <family val="1"/>
      </rPr>
      <t>(численность)</t>
    </r>
  </si>
  <si>
    <t>очно-заочная (вечерняя)</t>
  </si>
  <si>
    <r>
      <t xml:space="preserve">БОЛЬНИЧНЫЕ УЧРЕЖДЕНИЯ </t>
    </r>
    <r>
      <rPr>
        <i/>
        <sz val="9"/>
        <color indexed="8"/>
        <rFont val="Times New Roman"/>
        <family val="1"/>
      </rPr>
      <t xml:space="preserve">(количество/наименование)необходимо отразить форму собственности учреждения:
 федеральная, областная, муниципальная, частная.
</t>
    </r>
  </si>
  <si>
    <r>
      <t xml:space="preserve">АМБУЛАТОРНО-ПОЛИКЛИНИЧЕСКИЕ УЧРЕЖДЕНИЯ </t>
    </r>
  </si>
  <si>
    <r>
      <t xml:space="preserve">Мощность амбулаторно-поликлинических учреждений в составе больничных учреждений </t>
    </r>
    <r>
      <rPr>
        <i/>
        <sz val="9"/>
        <color indexed="8"/>
        <rFont val="Times New Roman"/>
        <family val="1"/>
      </rPr>
      <t xml:space="preserve"> (число посещений в смену</t>
    </r>
    <r>
      <rPr>
        <sz val="9"/>
        <color indexed="8"/>
        <rFont val="Times New Roman"/>
        <family val="1"/>
      </rPr>
      <t>)</t>
    </r>
  </si>
  <si>
    <t xml:space="preserve">Количество </t>
  </si>
  <si>
    <t>Число детей, отдохнувших в лагерях во всех сменах*</t>
  </si>
  <si>
    <r>
      <t xml:space="preserve">ЗАРЕГИСТРИРОВАННЫЕ СЛУЧАИ ЗАБОЛЕВАНИЙ </t>
    </r>
    <r>
      <rPr>
        <i/>
        <sz val="9"/>
        <rFont val="Times New Roman"/>
        <family val="1"/>
      </rPr>
      <t xml:space="preserve">  (количество)</t>
    </r>
  </si>
  <si>
    <t>УМЕРШИЕ ОТ ВСЕХ ПРИЧИН (количество) *</t>
  </si>
  <si>
    <t xml:space="preserve">всего / в том числе муниципальных </t>
  </si>
  <si>
    <t>Объеты культурного наследия, находящиеся в муниципальной собственности и требующие консервации или реставрации, в общем количестве объектов культурного наследия, находящихся в муниципальной собственности</t>
  </si>
  <si>
    <t xml:space="preserve">объём средств муниципального образования, направленных на исполнение полномочий по государственной охране объектов культурного наследия местного (муниципального) значения и полномочиями по сохранению объектов культурного наследия, находящихся в муниципальной собственности </t>
  </si>
  <si>
    <t xml:space="preserve">количество объектов культурного наследия, находящихся в муниципальной собственности </t>
  </si>
  <si>
    <r>
      <t xml:space="preserve">ТУРИСТСКО-РЕКРЕАЦИОННЫЙ КОМПЛЕКС </t>
    </r>
    <r>
      <rPr>
        <sz val="9"/>
        <color indexed="8"/>
        <rFont val="Times New Roman"/>
        <family val="1"/>
      </rPr>
      <t>(</t>
    </r>
    <r>
      <rPr>
        <i/>
        <sz val="9"/>
        <color indexed="8"/>
        <rFont val="Times New Roman"/>
        <family val="1"/>
      </rPr>
      <t>обеспечение объектами инженерной инфраструктуры)</t>
    </r>
  </si>
  <si>
    <t xml:space="preserve">количество мест (коек) в коллективных средствах размещения </t>
  </si>
  <si>
    <t>инвестиции в основной капитал средств размещения (гостиницы, рестораны) *</t>
  </si>
  <si>
    <t xml:space="preserve"> (млн.руб.)</t>
  </si>
  <si>
    <r>
      <t xml:space="preserve">работники, задействованные в туриндустрии </t>
    </r>
    <r>
      <rPr>
        <i/>
        <sz val="9"/>
        <color indexed="8"/>
        <rFont val="Times New Roman"/>
        <family val="1"/>
      </rPr>
      <t>(численность всего)</t>
    </r>
  </si>
  <si>
    <t xml:space="preserve">работники занятые в туристских фирмах, ориентированные на внутренний и въездной туризм </t>
  </si>
  <si>
    <t xml:space="preserve">удельный вес учащихся общеобразовательных организаций, участвующих в туристско-краеведческих мероприятиях </t>
  </si>
  <si>
    <r>
      <t xml:space="preserve">Количество действующих маршрутов и программ по объектам туристского показа, в том числе мероприятий, ориентированных на памятные даты и события </t>
    </r>
    <r>
      <rPr>
        <i/>
        <sz val="9"/>
        <color indexed="8"/>
        <rFont val="Times New Roman"/>
        <family val="1"/>
      </rPr>
      <t>(ед.)</t>
    </r>
  </si>
  <si>
    <t>доля доступных для людей с ограниченными физическими возможностями объектов туристской индустрии и экскурсионных объектов в общем объёме объектов туристской индустрии и экскурсионных объектов, расположенных в муниципальном образовании</t>
  </si>
  <si>
    <t>количество молодежи, принимающей участие в мероприятиях по патриотическому воспитанию</t>
  </si>
  <si>
    <t>Объем финансирования, предусмотренный бюджетом муниципального образования на мероприятия в сфере молодёжной политики</t>
  </si>
  <si>
    <t>объем финансирования программы (перечня мероприятий) по патриотическому воспитанию, предусмотренный бюджетом муниципального образования</t>
  </si>
  <si>
    <r>
      <t xml:space="preserve">СПОРТИВНЫЕ СООРУЖЕНИЯ </t>
    </r>
    <r>
      <rPr>
        <i/>
        <sz val="9"/>
        <color indexed="8"/>
        <rFont val="Times New Roman"/>
        <family val="1"/>
      </rPr>
      <t>(количество)</t>
    </r>
  </si>
  <si>
    <t>стадионы с трибунами</t>
  </si>
  <si>
    <r>
      <t xml:space="preserve">СПОРТИВНОЕ МАСТЕРСТВО </t>
    </r>
    <r>
      <rPr>
        <i/>
        <sz val="9"/>
        <color indexed="8"/>
        <rFont val="Times New Roman"/>
        <family val="1"/>
      </rPr>
      <t>(количество)</t>
    </r>
  </si>
  <si>
    <t xml:space="preserve">мастер спорта международного класса и гроссмейстер России  </t>
  </si>
  <si>
    <t>СПОРТСМЕНЫ МАССОВЫХ РАЗРЯДОВ</t>
  </si>
  <si>
    <t>тыс.Гкал/час</t>
  </si>
  <si>
    <t xml:space="preserve">электроснабжение </t>
  </si>
  <si>
    <t>тыс.кВт/час</t>
  </si>
  <si>
    <t xml:space="preserve">Наименование программы </t>
  </si>
  <si>
    <t>Объём финансировани</t>
  </si>
  <si>
    <t>количество граждан участвующих в охране общественного порядка*</t>
  </si>
  <si>
    <t>Оборот субъектов МСП по видам деятельности (без учета выручки индивидуальных предпринимателей)</t>
  </si>
  <si>
    <t>млн.руб.</t>
  </si>
  <si>
    <r>
      <t xml:space="preserve">ИСПОЛЬЗОВАНИЕ ИНТЕРНЕТ-РЕСУРСА "РОССИЙСКАЯ ОБЩЕСТВЕННАЯ ИНИЦИАТИВА" </t>
    </r>
    <r>
      <rPr>
        <i/>
        <sz val="9"/>
        <color indexed="8"/>
        <rFont val="Times New Roman"/>
        <family val="1"/>
      </rPr>
      <t>(количество)</t>
    </r>
  </si>
  <si>
    <t>(по состоянию на 31.12.2019)</t>
  </si>
  <si>
    <t>1/ОГБУЗ "Каргасокская РБ", форма собственности - областная</t>
  </si>
  <si>
    <t>Общественный совет при ОМВД России по Каргасокскому району</t>
  </si>
  <si>
    <r>
      <t>ОБЩАЯ ХАРАКТЕРИСТИКА МУНИЦИПАЛЬНОГО ОБРАЗОВАНИЯ</t>
    </r>
    <r>
      <rPr>
        <u val="single"/>
        <sz val="10"/>
        <color indexed="8"/>
        <rFont val="Times New Roman"/>
        <family val="1"/>
      </rPr>
      <t xml:space="preserve"> Каргаскский район</t>
    </r>
  </si>
  <si>
    <r>
      <t xml:space="preserve">Показатели муниципального образования </t>
    </r>
    <r>
      <rPr>
        <u val="single"/>
        <sz val="12"/>
        <color indexed="8"/>
        <rFont val="Times New Roman"/>
        <family val="1"/>
      </rPr>
      <t>Каргасокский район</t>
    </r>
  </si>
  <si>
    <t>8 814 520,53 га</t>
  </si>
  <si>
    <t>количество молодежи, принимающей участие в мероприятиях в сфере молодёжной политики</t>
  </si>
  <si>
    <t xml:space="preserve">с. Каргасок, п. Геологический, п. Нефтяников, с. Павлово, д. Пашня, п. 5 км, с. Бондарка, д. Лозунга,  с. Новоюгино, с. Староюгино, п. Большая Грива, с. Наунак, с. Старая Березовка, с. Усть-Чижапка, с. Средний Васюган, с. Мыльджино, с. Новый Тевриз, с. Новый Васюган, д. Айполово, с. Сосновка, п. Восток, с. Киндал, д. Казальцево, с. Тымск, с. Усть-Тым, с. Вертикос, п. Киевский, п. Неготка, п. Молодежный, с. Напас, (Майск не наделен статусом поселения).
</t>
  </si>
  <si>
    <t>3958,2 (15832,798)</t>
  </si>
  <si>
    <t>арендные дома отсутствуют</t>
  </si>
  <si>
    <t>наличие (организацию воздушных перевозок населения между населенными пунктами осуществляет МУ Каргасокское АТП по договору с ООО "СиЛА" ("Сибирская Легкая авиация")</t>
  </si>
  <si>
    <t xml:space="preserve">наличие (речные перевозки осуществляют ООО "ОбьРечФлот", ОАО "Северречфлот", МУ Каргасоксое АТП) </t>
  </si>
  <si>
    <t>наличие (городские и пригородные автомобильные перевозки осуществляют частные такси и МУ Каргасокское АТП, междугородные перевозки - частные такси)</t>
  </si>
  <si>
    <t>наличие (на территории МО работаю операторы: МТС, Билайн, Мегафон, Теле 2)</t>
  </si>
  <si>
    <t>наличие (оператор ОАО "Ростелеком", 7200 абонентов)</t>
  </si>
  <si>
    <t>наличие (оператор ОАО "Ростелеком", 2700 абонентов)</t>
  </si>
  <si>
    <t>наличие (цифровое телевидение - 20 ТВ каналов, в цифровом пакете - 3 канала радиовещания; аналоговое телевидение - 7 ТВ каналов, 1 канал радиовещания - радио России)</t>
  </si>
  <si>
    <t>наличие (21 отделение почтовой связи обслуживает все населенные пункты МО)</t>
  </si>
  <si>
    <t>4,144/полугодие</t>
  </si>
  <si>
    <t>1. Капитальный ремонт здания "Каргасокский ДДТ";
2. Строительство блочной модульной котельной в п. Геологический Каргасокского района Томской области.</t>
  </si>
  <si>
    <t>2020-2021</t>
  </si>
  <si>
    <t>5 / нет данных</t>
  </si>
  <si>
    <r>
      <t>Сельское хозяйство, охота и лесное хозяйство - 36, 
обрабатывающие производства - 31,  строительство - 28, 
торговля оптовая и розничная; ремонт автотранспортных средств и мотоциклов - 209, 
транспортировка и хранение - 68, 
деятельность гостиниц и предприятий общественного питания - 19,  
деятельность по операциям с недвижимым имуществом - 11, 
деятельность профессиональная, научная и техническая - 27, 
предоставление прочих видов услуг -89, в том числе:
деятельность административная и сопутствующие дополнительные услуги - 9, деятельность в области здравоохранения и социальных услуг, в области культуры, спорта, организации досуга и развлечений - 7, 
предоставление прочих видов услуг - 34,
водоснабжение; водоотведение, организация сбора и утилизации отходов, деятельность по ликвидации загрязнений</t>
    </r>
    <r>
      <rPr>
        <sz val="12"/>
        <color indexed="10"/>
        <rFont val="Times New Roman"/>
        <family val="1"/>
      </rPr>
      <t xml:space="preserve"> </t>
    </r>
    <r>
      <rPr>
        <sz val="12"/>
        <color indexed="8"/>
        <rFont val="Times New Roman"/>
        <family val="1"/>
      </rPr>
      <t>- 1,
деятельность в области информации и связи - 3, 
деятельность финансовая и страховая - 3,
образование - 0.</t>
    </r>
  </si>
  <si>
    <t>Обеспечение безопасности жизнедеятельности населения муниципального образования каргасокский район</t>
  </si>
  <si>
    <t>Народная дружина Каргасокского сельского поселения</t>
  </si>
  <si>
    <t>9  213</t>
  </si>
  <si>
    <t>20,41 га</t>
  </si>
  <si>
    <t>4,71 га</t>
  </si>
  <si>
    <t>2,49 га</t>
  </si>
  <si>
    <t xml:space="preserve">В Каргасокском районе зарегистрировано 6 КФХ, из них 3 активно действующих крестьянских (фермерских) хозяйства   молочного направления. Поголовье скота в этих хозяйствах в среднем составляет 51 головы крупного рогатого скота,  в том числе коров 30 головы,  В  ЛПХ - 7349  подворий,  из них содержащие КРС - 588 подворий, 439 из которых содержат коров. Поголовье скота  в ЛПХ составило: КРС - 940, в том числе 439 головы коровы, свиньи -  83 голов, овцы и козы - 511 голов,  лошадей - 181 головы, птицы - 2435 голов всех видов и возрастов. </t>
  </si>
  <si>
    <t>В Каргасокском районе зарегистрировано 16 субъектов СМП  одним из видов деятельности которых является рыболовство.</t>
  </si>
  <si>
    <t>79.95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</si>
</sst>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000_р_._-;\-* #,##0.000_р_._-;_-* &quot;-&quot;??_р_._-;_-@_-"/>
    <numFmt numFmtId="174" formatCode="_-* #,##0_р_._-;\-* #,##0_р_._-;_-* &quot;-&quot;??_р_._-;_-@_-"/>
    <numFmt numFmtId="175" formatCode="0.0"/>
    <numFmt numFmtId="176" formatCode="_-* #,##0.0000_р_._-;\-* #,##0.0000_р_._-;_-* &quot;-&quot;??_р_._-;_-@_-"/>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_ ;\-#,##0\ "/>
    <numFmt numFmtId="184" formatCode="#,##0.000"/>
    <numFmt numFmtId="185" formatCode="000000"/>
    <numFmt numFmtId="186" formatCode="#,##0.0"/>
    <numFmt numFmtId="187" formatCode="#,##0.00_р_."/>
    <numFmt numFmtId="188" formatCode="#,##0.00_ ;\-#,##0.00\ "/>
    <numFmt numFmtId="189" formatCode="#,##0.000_ ;\-#,##0.000\ "/>
  </numFmts>
  <fonts count="83">
    <font>
      <sz val="11"/>
      <color theme="1"/>
      <name val="Calibri"/>
      <family val="2"/>
    </font>
    <font>
      <sz val="11"/>
      <color indexed="8"/>
      <name val="Calibri"/>
      <family val="2"/>
    </font>
    <font>
      <sz val="12"/>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11"/>
      <color indexed="8"/>
      <name val="Times New Roman"/>
      <family val="1"/>
    </font>
    <font>
      <i/>
      <sz val="9"/>
      <color indexed="8"/>
      <name val="Times New Roman"/>
      <family val="1"/>
    </font>
    <font>
      <sz val="12"/>
      <name val="Times New Roman"/>
      <family val="1"/>
    </font>
    <font>
      <sz val="14"/>
      <color indexed="8"/>
      <name val="Times New Roman"/>
      <family val="1"/>
    </font>
    <font>
      <sz val="10"/>
      <name val="Times New Roman"/>
      <family val="1"/>
    </font>
    <font>
      <sz val="10"/>
      <color indexed="8"/>
      <name val="Times New Roman"/>
      <family val="1"/>
    </font>
    <font>
      <b/>
      <sz val="16"/>
      <color indexed="8"/>
      <name val="Times New Roman"/>
      <family val="1"/>
    </font>
    <font>
      <b/>
      <sz val="20"/>
      <color indexed="8"/>
      <name val="Times New Roman"/>
      <family val="1"/>
    </font>
    <font>
      <b/>
      <u val="single"/>
      <sz val="20"/>
      <color indexed="8"/>
      <name val="Times New Roman"/>
      <family val="1"/>
    </font>
    <font>
      <b/>
      <sz val="10"/>
      <color indexed="8"/>
      <name val="Times New Roman"/>
      <family val="1"/>
    </font>
    <font>
      <b/>
      <sz val="13"/>
      <color indexed="8"/>
      <name val="Times New Roman"/>
      <family val="1"/>
    </font>
    <font>
      <b/>
      <sz val="8"/>
      <color indexed="8"/>
      <name val="Times New Roman"/>
      <family val="1"/>
    </font>
    <font>
      <sz val="10"/>
      <name val="Arial Cyr"/>
      <family val="0"/>
    </font>
    <font>
      <b/>
      <sz val="9"/>
      <color indexed="8"/>
      <name val="Times New Roman"/>
      <family val="1"/>
    </font>
    <font>
      <sz val="9"/>
      <color indexed="8"/>
      <name val="Times New Roman"/>
      <family val="1"/>
    </font>
    <font>
      <sz val="9"/>
      <name val="Times New Roman"/>
      <family val="1"/>
    </font>
    <font>
      <b/>
      <sz val="9"/>
      <name val="Times New Roman"/>
      <family val="1"/>
    </font>
    <font>
      <i/>
      <sz val="8.5"/>
      <color indexed="8"/>
      <name val="Times New Roman"/>
      <family val="1"/>
    </font>
    <font>
      <i/>
      <sz val="8"/>
      <color indexed="8"/>
      <name val="Times New Roman"/>
      <family val="1"/>
    </font>
    <font>
      <b/>
      <i/>
      <sz val="9"/>
      <name val="Times New Roman"/>
      <family val="1"/>
    </font>
    <font>
      <i/>
      <sz val="9"/>
      <name val="Times New Roman"/>
      <family val="1"/>
    </font>
    <font>
      <sz val="8"/>
      <color indexed="8"/>
      <name val="Times New Roman"/>
      <family val="1"/>
    </font>
    <font>
      <b/>
      <i/>
      <sz val="9"/>
      <color indexed="8"/>
      <name val="Times New Roman"/>
      <family val="1"/>
    </font>
    <font>
      <u val="single"/>
      <sz val="10"/>
      <color indexed="8"/>
      <name val="Times New Roman"/>
      <family val="1"/>
    </font>
    <font>
      <u val="single"/>
      <sz val="12"/>
      <color indexed="8"/>
      <name val="Times New Roman"/>
      <family val="1"/>
    </font>
    <font>
      <sz val="11"/>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2"/>
      <color indexed="8"/>
      <name val="Calibri"/>
      <family val="2"/>
    </font>
    <font>
      <u val="single"/>
      <sz val="12"/>
      <color indexed="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2"/>
      <color theme="1"/>
      <name val="Calibri"/>
      <family val="2"/>
    </font>
    <font>
      <sz val="9"/>
      <color theme="1"/>
      <name val="Times New Roman"/>
      <family val="1"/>
    </font>
    <font>
      <sz val="12"/>
      <color theme="1"/>
      <name val="Times New Roman"/>
      <family val="1"/>
    </font>
    <font>
      <sz val="12"/>
      <color rgb="FF000000"/>
      <name val="Times New Roman"/>
      <family val="1"/>
    </font>
    <font>
      <sz val="8"/>
      <color theme="1"/>
      <name val="Times New Roman"/>
      <family val="1"/>
    </font>
    <font>
      <u val="single"/>
      <sz val="12"/>
      <color theme="10"/>
      <name val="Times New Roman"/>
      <family val="1"/>
    </font>
    <font>
      <sz val="14"/>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style="thin"/>
      <right/>
      <top/>
      <bottom style="thin"/>
    </border>
    <border>
      <left/>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8" fillId="0" borderId="0">
      <alignment/>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 fillId="0" borderId="0">
      <alignment/>
      <protection/>
    </xf>
    <xf numFmtId="0" fontId="66" fillId="0" borderId="0">
      <alignment/>
      <protection/>
    </xf>
    <xf numFmtId="0" fontId="0"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35">
    <xf numFmtId="0" fontId="0" fillId="0" borderId="0" xfId="0" applyFont="1" applyAlignment="1">
      <alignment/>
    </xf>
    <xf numFmtId="0" fontId="9" fillId="0" borderId="0" xfId="54" applyFont="1" applyAlignment="1">
      <alignment horizontal="right"/>
      <protection/>
    </xf>
    <xf numFmtId="0" fontId="11" fillId="0" borderId="0" xfId="54" applyFont="1">
      <alignment/>
      <protection/>
    </xf>
    <xf numFmtId="0" fontId="12" fillId="0" borderId="0" xfId="54" applyFont="1" applyAlignment="1">
      <alignment horizontal="center"/>
      <protection/>
    </xf>
    <xf numFmtId="0" fontId="13" fillId="0" borderId="0" xfId="54" applyFont="1" applyAlignment="1">
      <alignment horizontal="center"/>
      <protection/>
    </xf>
    <xf numFmtId="0" fontId="14" fillId="0" borderId="10" xfId="54" applyFont="1" applyBorder="1" applyAlignment="1">
      <alignment horizontal="center"/>
      <protection/>
    </xf>
    <xf numFmtId="0" fontId="15" fillId="0" borderId="0" xfId="54" applyFont="1" applyAlignment="1">
      <alignment horizontal="center" vertical="top"/>
      <protection/>
    </xf>
    <xf numFmtId="0" fontId="3" fillId="0" borderId="0" xfId="54" applyFont="1" applyAlignment="1">
      <alignment horizontal="center"/>
      <protection/>
    </xf>
    <xf numFmtId="0" fontId="16" fillId="0" borderId="0" xfId="54" applyFont="1" applyAlignment="1">
      <alignment horizontal="center"/>
      <protection/>
    </xf>
    <xf numFmtId="0" fontId="5" fillId="0" borderId="0" xfId="54" applyFont="1" applyAlignment="1">
      <alignment horizontal="center"/>
      <protection/>
    </xf>
    <xf numFmtId="0" fontId="9" fillId="0" borderId="0" xfId="54" applyFont="1">
      <alignment/>
      <protection/>
    </xf>
    <xf numFmtId="0" fontId="6" fillId="0" borderId="0" xfId="54" applyFont="1" applyAlignment="1">
      <alignment horizontal="center" vertical="center"/>
      <protection/>
    </xf>
    <xf numFmtId="0" fontId="17" fillId="0" borderId="0" xfId="54" applyFont="1" applyAlignment="1">
      <alignment horizontal="center"/>
      <protection/>
    </xf>
    <xf numFmtId="0" fontId="73" fillId="33" borderId="0" xfId="0" applyFont="1" applyFill="1" applyAlignment="1">
      <alignment/>
    </xf>
    <xf numFmtId="0" fontId="7" fillId="0" borderId="11" xfId="0" applyFont="1" applyFill="1" applyBorder="1" applyAlignment="1">
      <alignment horizontal="left" vertical="top" wrapText="1"/>
    </xf>
    <xf numFmtId="0" fontId="73" fillId="34" borderId="0" xfId="0" applyFont="1" applyFill="1" applyAlignment="1">
      <alignment/>
    </xf>
    <xf numFmtId="0" fontId="73" fillId="33" borderId="0" xfId="0" applyFont="1" applyFill="1" applyAlignment="1">
      <alignment horizontal="left" vertical="center"/>
    </xf>
    <xf numFmtId="0" fontId="11" fillId="0" borderId="11" xfId="0" applyFont="1" applyFill="1" applyBorder="1" applyAlignment="1">
      <alignment horizontal="center" vertical="center" wrapText="1"/>
    </xf>
    <xf numFmtId="0" fontId="20" fillId="0" borderId="11" xfId="0" applyFont="1" applyFill="1" applyBorder="1" applyAlignment="1">
      <alignment horizontal="justify" vertical="top"/>
    </xf>
    <xf numFmtId="0" fontId="74" fillId="0" borderId="11" xfId="0" applyFont="1" applyFill="1" applyBorder="1" applyAlignment="1">
      <alignment horizontal="center" vertical="center"/>
    </xf>
    <xf numFmtId="0" fontId="21" fillId="0" borderId="12" xfId="0" applyFont="1" applyFill="1" applyBorder="1" applyAlignment="1">
      <alignment horizontal="justify" vertical="top" wrapText="1"/>
    </xf>
    <xf numFmtId="0" fontId="74" fillId="0" borderId="11" xfId="0" applyFont="1" applyFill="1" applyBorder="1" applyAlignment="1">
      <alignment horizontal="justify" vertical="top" wrapText="1"/>
    </xf>
    <xf numFmtId="0" fontId="58" fillId="0" borderId="0" xfId="43" applyAlignment="1" applyProtection="1">
      <alignment/>
      <protection/>
    </xf>
    <xf numFmtId="0" fontId="73" fillId="33" borderId="0" xfId="0" applyFont="1" applyFill="1" applyAlignment="1">
      <alignment horizontal="center"/>
    </xf>
    <xf numFmtId="0" fontId="10" fillId="0" borderId="11" xfId="0" applyFont="1" applyFill="1" applyBorder="1" applyAlignment="1">
      <alignment horizontal="center" vertical="center" wrapText="1"/>
    </xf>
    <xf numFmtId="0" fontId="21" fillId="0" borderId="11" xfId="0" applyFont="1" applyFill="1" applyBorder="1" applyAlignment="1">
      <alignment horizontal="justify" vertical="top" wrapText="1"/>
    </xf>
    <xf numFmtId="0" fontId="21" fillId="0" borderId="11" xfId="0" applyFont="1" applyFill="1" applyBorder="1" applyAlignment="1">
      <alignment horizontal="left" vertical="top" wrapText="1"/>
    </xf>
    <xf numFmtId="0" fontId="73" fillId="33" borderId="0" xfId="0" applyFont="1" applyFill="1" applyAlignment="1">
      <alignment horizontal="left"/>
    </xf>
    <xf numFmtId="0" fontId="75" fillId="0" borderId="0" xfId="0" applyFont="1" applyAlignment="1">
      <alignment/>
    </xf>
    <xf numFmtId="0" fontId="74"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9" fillId="0" borderId="12" xfId="0" applyFont="1" applyFill="1" applyBorder="1" applyAlignment="1">
      <alignment horizontal="justify" vertical="top" wrapText="1"/>
    </xf>
    <xf numFmtId="0" fontId="76" fillId="0" borderId="11" xfId="0" applyFont="1" applyFill="1" applyBorder="1" applyAlignment="1">
      <alignment horizontal="justify" vertical="top"/>
    </xf>
    <xf numFmtId="0" fontId="20" fillId="0" borderId="12" xfId="0" applyFont="1" applyFill="1" applyBorder="1" applyAlignment="1">
      <alignment horizontal="justify" vertical="top" wrapText="1"/>
    </xf>
    <xf numFmtId="0" fontId="20" fillId="0" borderId="13" xfId="0" applyFont="1" applyFill="1" applyBorder="1" applyAlignment="1">
      <alignment horizontal="justify" vertical="top" wrapText="1"/>
    </xf>
    <xf numFmtId="0" fontId="76" fillId="0" borderId="14" xfId="0" applyFont="1" applyFill="1" applyBorder="1" applyAlignment="1">
      <alignment horizontal="justify" vertical="top"/>
    </xf>
    <xf numFmtId="0" fontId="76" fillId="0" borderId="15" xfId="0" applyFont="1" applyFill="1" applyBorder="1" applyAlignment="1">
      <alignment horizontal="justify" vertical="top"/>
    </xf>
    <xf numFmtId="0" fontId="77" fillId="33" borderId="0" xfId="0" applyFont="1" applyFill="1" applyBorder="1" applyAlignment="1">
      <alignment horizontal="right"/>
    </xf>
    <xf numFmtId="0" fontId="77" fillId="0" borderId="11" xfId="0" applyFont="1" applyFill="1" applyBorder="1" applyAlignment="1">
      <alignment horizontal="center" vertical="center" wrapText="1"/>
    </xf>
    <xf numFmtId="0" fontId="21" fillId="0" borderId="13" xfId="0" applyFont="1" applyFill="1" applyBorder="1" applyAlignment="1">
      <alignment horizontal="left" vertical="top" wrapText="1"/>
    </xf>
    <xf numFmtId="0" fontId="74" fillId="0" borderId="11" xfId="0" applyFont="1" applyFill="1" applyBorder="1" applyAlignment="1">
      <alignment horizontal="left" vertical="center" wrapText="1"/>
    </xf>
    <xf numFmtId="0" fontId="7" fillId="0" borderId="12"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4" fillId="0" borderId="11" xfId="0" applyFont="1" applyFill="1" applyBorder="1" applyAlignment="1">
      <alignment horizontal="left" vertical="top" wrapText="1"/>
    </xf>
    <xf numFmtId="0" fontId="74" fillId="0" borderId="11" xfId="0" applyFont="1" applyFill="1" applyBorder="1" applyAlignment="1">
      <alignment horizontal="center" vertical="top" wrapText="1"/>
    </xf>
    <xf numFmtId="0" fontId="26" fillId="0" borderId="11" xfId="0" applyFont="1" applyFill="1" applyBorder="1" applyAlignment="1">
      <alignment horizontal="left" vertical="top" wrapText="1"/>
    </xf>
    <xf numFmtId="0" fontId="74" fillId="0" borderId="15" xfId="0" applyFont="1" applyFill="1" applyBorder="1" applyAlignment="1">
      <alignment horizontal="center" vertical="center" wrapText="1"/>
    </xf>
    <xf numFmtId="0" fontId="73" fillId="0" borderId="0" xfId="0" applyFont="1" applyFill="1" applyAlignment="1">
      <alignment/>
    </xf>
    <xf numFmtId="0" fontId="77" fillId="0" borderId="11" xfId="0" applyFont="1" applyFill="1" applyBorder="1" applyAlignment="1">
      <alignment horizontal="justify" vertical="top" wrapText="1"/>
    </xf>
    <xf numFmtId="0" fontId="77" fillId="0" borderId="11" xfId="0" applyFont="1" applyFill="1" applyBorder="1" applyAlignment="1">
      <alignment horizontal="right"/>
    </xf>
    <xf numFmtId="2" fontId="77" fillId="0" borderId="11" xfId="0" applyNumberFormat="1" applyFont="1" applyFill="1" applyBorder="1" applyAlignment="1">
      <alignment horizontal="right"/>
    </xf>
    <xf numFmtId="0" fontId="77" fillId="0" borderId="11" xfId="0" applyFont="1" applyFill="1" applyBorder="1" applyAlignment="1">
      <alignment/>
    </xf>
    <xf numFmtId="175" fontId="77" fillId="0" borderId="11" xfId="0" applyNumberFormat="1" applyFont="1" applyFill="1" applyBorder="1" applyAlignment="1">
      <alignment/>
    </xf>
    <xf numFmtId="0" fontId="75" fillId="0" borderId="11" xfId="0" applyFont="1" applyFill="1" applyBorder="1" applyAlignment="1">
      <alignment horizontal="justify" vertical="top" wrapText="1"/>
    </xf>
    <xf numFmtId="175" fontId="77" fillId="0" borderId="11" xfId="0" applyNumberFormat="1" applyFont="1" applyFill="1" applyBorder="1" applyAlignment="1">
      <alignment horizontal="right"/>
    </xf>
    <xf numFmtId="0" fontId="77" fillId="0" borderId="11" xfId="0" applyFont="1" applyFill="1" applyBorder="1" applyAlignment="1">
      <alignment horizontal="right" vertical="center" wrapText="1"/>
    </xf>
    <xf numFmtId="0" fontId="77" fillId="0" borderId="11" xfId="0" applyFont="1" applyFill="1" applyBorder="1" applyAlignment="1">
      <alignment horizontal="justify" vertical="center" wrapText="1"/>
    </xf>
    <xf numFmtId="0" fontId="77" fillId="0" borderId="0" xfId="0" applyFont="1" applyFill="1" applyAlignment="1">
      <alignment/>
    </xf>
    <xf numFmtId="0" fontId="78" fillId="0" borderId="11" xfId="0" applyFont="1" applyFill="1" applyBorder="1" applyAlignment="1">
      <alignment horizontal="right"/>
    </xf>
    <xf numFmtId="0" fontId="78" fillId="0" borderId="16" xfId="0" applyFont="1" applyFill="1" applyBorder="1" applyAlignment="1">
      <alignment horizontal="right"/>
    </xf>
    <xf numFmtId="0" fontId="77" fillId="0" borderId="11" xfId="0" applyFont="1" applyFill="1" applyBorder="1" applyAlignment="1">
      <alignment horizontal="left" vertical="center" wrapText="1"/>
    </xf>
    <xf numFmtId="3" fontId="77" fillId="0" borderId="11" xfId="56" applyNumberFormat="1" applyFont="1" applyFill="1" applyBorder="1" applyAlignment="1">
      <alignment vertical="center" wrapText="1"/>
      <protection/>
    </xf>
    <xf numFmtId="0" fontId="77" fillId="0" borderId="11" xfId="56" applyFont="1" applyFill="1" applyBorder="1" applyAlignment="1">
      <alignment vertical="center" wrapText="1"/>
      <protection/>
    </xf>
    <xf numFmtId="0" fontId="73" fillId="0" borderId="11" xfId="0" applyFont="1" applyFill="1" applyBorder="1" applyAlignment="1">
      <alignment/>
    </xf>
    <xf numFmtId="0" fontId="74" fillId="35" borderId="11" xfId="0" applyFont="1" applyFill="1" applyBorder="1" applyAlignment="1">
      <alignment horizontal="center" vertical="center" wrapText="1"/>
    </xf>
    <xf numFmtId="0" fontId="19" fillId="35" borderId="12" xfId="0" applyFont="1" applyFill="1" applyBorder="1" applyAlignment="1">
      <alignment horizontal="justify" vertical="top"/>
    </xf>
    <xf numFmtId="0" fontId="7" fillId="35" borderId="11" xfId="0" applyFont="1" applyFill="1" applyBorder="1" applyAlignment="1">
      <alignment horizontal="left" vertical="top" wrapText="1"/>
    </xf>
    <xf numFmtId="0" fontId="76" fillId="35" borderId="12" xfId="0" applyFont="1" applyFill="1" applyBorder="1" applyAlignment="1">
      <alignment horizontal="justify" vertical="top"/>
    </xf>
    <xf numFmtId="0" fontId="23" fillId="35" borderId="11" xfId="0" applyFont="1" applyFill="1" applyBorder="1" applyAlignment="1">
      <alignment horizontal="left" vertical="top" wrapText="1"/>
    </xf>
    <xf numFmtId="0" fontId="74" fillId="35" borderId="11" xfId="0" applyFont="1" applyFill="1" applyBorder="1" applyAlignment="1">
      <alignment horizontal="justify" vertical="top" wrapText="1"/>
    </xf>
    <xf numFmtId="0" fontId="77" fillId="0" borderId="11" xfId="56" applyFont="1" applyFill="1" applyBorder="1" applyAlignment="1">
      <alignment horizontal="right" vertical="center" wrapText="1"/>
      <protection/>
    </xf>
    <xf numFmtId="0" fontId="19" fillId="0" borderId="11" xfId="0" applyFont="1" applyFill="1" applyBorder="1" applyAlignment="1">
      <alignment horizontal="justify" vertical="top" wrapText="1"/>
    </xf>
    <xf numFmtId="0" fontId="19" fillId="0" borderId="12" xfId="0" applyFont="1" applyFill="1" applyBorder="1" applyAlignment="1">
      <alignment horizontal="justify" vertical="top" wrapText="1"/>
    </xf>
    <xf numFmtId="0" fontId="19" fillId="0" borderId="13" xfId="0" applyFont="1" applyFill="1" applyBorder="1" applyAlignment="1">
      <alignment horizontal="justify" vertical="top" wrapText="1"/>
    </xf>
    <xf numFmtId="3" fontId="77" fillId="0" borderId="11" xfId="56" applyNumberFormat="1" applyFont="1" applyFill="1" applyBorder="1" applyAlignment="1">
      <alignment horizontal="right" vertical="center" wrapText="1"/>
      <protection/>
    </xf>
    <xf numFmtId="0" fontId="77" fillId="0" borderId="11" xfId="56" applyFont="1" applyFill="1" applyBorder="1" applyAlignment="1">
      <alignment horizontal="right" vertical="center" wrapText="1"/>
      <protection/>
    </xf>
    <xf numFmtId="0" fontId="77" fillId="33" borderId="17" xfId="0" applyFont="1" applyFill="1" applyBorder="1" applyAlignment="1">
      <alignment horizontal="center" vertical="top" wrapText="1"/>
    </xf>
    <xf numFmtId="0" fontId="75" fillId="33" borderId="17" xfId="0" applyFont="1" applyFill="1" applyBorder="1" applyAlignment="1">
      <alignment horizontal="center" vertical="top" wrapText="1"/>
    </xf>
    <xf numFmtId="0" fontId="76" fillId="0" borderId="11" xfId="0" applyFont="1" applyFill="1" applyBorder="1" applyAlignment="1">
      <alignment horizontal="center" vertical="center"/>
    </xf>
    <xf numFmtId="0" fontId="11" fillId="0" borderId="12" xfId="0" applyFont="1" applyFill="1" applyBorder="1" applyAlignment="1">
      <alignment horizontal="justify" vertical="top" wrapText="1"/>
    </xf>
    <xf numFmtId="0" fontId="11" fillId="0" borderId="18" xfId="0" applyFont="1" applyFill="1" applyBorder="1" applyAlignment="1">
      <alignment horizontal="justify" vertical="top" wrapText="1"/>
    </xf>
    <xf numFmtId="0" fontId="0" fillId="0" borderId="13" xfId="0" applyFill="1" applyBorder="1" applyAlignment="1">
      <alignment horizontal="justify" vertical="top" wrapText="1"/>
    </xf>
    <xf numFmtId="0" fontId="20" fillId="0" borderId="12" xfId="0" applyFont="1" applyFill="1" applyBorder="1" applyAlignment="1">
      <alignment horizontal="justify" vertical="top" wrapText="1"/>
    </xf>
    <xf numFmtId="0" fontId="20" fillId="0" borderId="13" xfId="0" applyFont="1" applyFill="1" applyBorder="1" applyAlignment="1">
      <alignment horizontal="justify" vertical="top" wrapText="1"/>
    </xf>
    <xf numFmtId="0" fontId="21"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2"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76" fillId="0" borderId="14" xfId="0" applyFont="1" applyFill="1" applyBorder="1" applyAlignment="1">
      <alignment horizontal="justify" vertical="top"/>
    </xf>
    <xf numFmtId="0" fontId="76" fillId="0" borderId="16" xfId="0" applyFont="1" applyFill="1" applyBorder="1" applyAlignment="1">
      <alignment horizontal="justify" vertical="top"/>
    </xf>
    <xf numFmtId="0" fontId="76" fillId="0" borderId="15" xfId="0" applyFont="1" applyFill="1" applyBorder="1" applyAlignment="1">
      <alignment horizontal="justify" vertical="top"/>
    </xf>
    <xf numFmtId="0" fontId="11" fillId="0" borderId="13" xfId="0" applyFont="1" applyFill="1" applyBorder="1" applyAlignment="1">
      <alignment horizontal="justify" vertical="top" wrapText="1"/>
    </xf>
    <xf numFmtId="0" fontId="20" fillId="0" borderId="19" xfId="0" applyFont="1" applyFill="1" applyBorder="1" applyAlignment="1">
      <alignment horizontal="justify" vertical="top" wrapText="1"/>
    </xf>
    <xf numFmtId="0" fontId="20" fillId="0" borderId="20" xfId="0" applyFont="1" applyFill="1" applyBorder="1" applyAlignment="1">
      <alignment horizontal="justify" vertical="top" wrapText="1"/>
    </xf>
    <xf numFmtId="0" fontId="7" fillId="0" borderId="14" xfId="0" applyFont="1" applyFill="1" applyBorder="1" applyAlignment="1">
      <alignment horizontal="justify" vertical="top"/>
    </xf>
    <xf numFmtId="0" fontId="7" fillId="0" borderId="14" xfId="0" applyFont="1" applyFill="1" applyBorder="1" applyAlignment="1">
      <alignment horizontal="justify" vertical="top" wrapText="1"/>
    </xf>
    <xf numFmtId="0" fontId="76" fillId="0" borderId="16" xfId="0" applyFont="1" applyFill="1" applyBorder="1" applyAlignment="1">
      <alignment horizontal="justify" vertical="top" wrapText="1"/>
    </xf>
    <xf numFmtId="0" fontId="76" fillId="0" borderId="15" xfId="0" applyFont="1" applyFill="1" applyBorder="1" applyAlignment="1">
      <alignment horizontal="justify" vertical="top" wrapText="1"/>
    </xf>
    <xf numFmtId="0" fontId="20" fillId="0" borderId="11" xfId="0" applyFont="1" applyFill="1" applyBorder="1" applyAlignment="1">
      <alignment horizontal="justify" vertical="top" wrapText="1"/>
    </xf>
    <xf numFmtId="0" fontId="76" fillId="0" borderId="14" xfId="0" applyFont="1" applyFill="1" applyBorder="1" applyAlignment="1">
      <alignment horizontal="justify" vertical="top" wrapText="1"/>
    </xf>
    <xf numFmtId="0" fontId="0" fillId="0" borderId="16" xfId="0" applyFill="1" applyBorder="1" applyAlignment="1">
      <alignment horizontal="justify" vertical="top" wrapText="1"/>
    </xf>
    <xf numFmtId="0" fontId="0" fillId="0" borderId="15" xfId="0" applyFill="1" applyBorder="1" applyAlignment="1">
      <alignment horizontal="justify" vertical="top" wrapText="1"/>
    </xf>
    <xf numFmtId="0" fontId="20" fillId="0" borderId="14" xfId="0" applyFont="1" applyFill="1" applyBorder="1" applyAlignment="1">
      <alignment horizontal="justify" vertical="top"/>
    </xf>
    <xf numFmtId="0" fontId="0" fillId="0" borderId="15" xfId="0" applyFill="1" applyBorder="1" applyAlignment="1">
      <alignment horizontal="justify" vertical="top"/>
    </xf>
    <xf numFmtId="0" fontId="22" fillId="0" borderId="11" xfId="0" applyFont="1" applyFill="1" applyBorder="1" applyAlignment="1">
      <alignment horizontal="justify" vertical="top" wrapText="1"/>
    </xf>
    <xf numFmtId="0" fontId="22" fillId="0" borderId="12" xfId="0" applyFont="1" applyFill="1" applyBorder="1" applyAlignment="1">
      <alignment horizontal="justify" vertical="top" wrapText="1"/>
    </xf>
    <xf numFmtId="0" fontId="11" fillId="0" borderId="12"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3" xfId="0" applyFont="1" applyFill="1" applyBorder="1" applyAlignment="1">
      <alignment horizontal="left" vertical="top" wrapText="1"/>
    </xf>
    <xf numFmtId="0" fontId="19" fillId="35" borderId="11" xfId="0" applyFont="1" applyFill="1" applyBorder="1" applyAlignment="1">
      <alignment horizontal="justify" vertical="top" wrapText="1"/>
    </xf>
    <xf numFmtId="0" fontId="76" fillId="35" borderId="14" xfId="0" applyFont="1" applyFill="1" applyBorder="1" applyAlignment="1">
      <alignment horizontal="justify" vertical="top"/>
    </xf>
    <xf numFmtId="0" fontId="76" fillId="35" borderId="16" xfId="0" applyFont="1" applyFill="1" applyBorder="1" applyAlignment="1">
      <alignment horizontal="justify" vertical="top"/>
    </xf>
    <xf numFmtId="0" fontId="76" fillId="35" borderId="15" xfId="0" applyFont="1" applyFill="1" applyBorder="1" applyAlignment="1">
      <alignment horizontal="justify" vertical="top"/>
    </xf>
    <xf numFmtId="0" fontId="21" fillId="0" borderId="12"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2" fillId="0" borderId="12" xfId="0" applyFont="1" applyFill="1" applyBorder="1" applyAlignment="1">
      <alignment horizontal="left" vertical="top" wrapText="1"/>
    </xf>
    <xf numFmtId="0" fontId="22" fillId="0" borderId="13" xfId="0" applyFont="1" applyFill="1" applyBorder="1" applyAlignment="1">
      <alignment horizontal="left" vertical="top" wrapText="1"/>
    </xf>
    <xf numFmtId="0" fontId="76" fillId="0" borderId="13" xfId="0" applyFont="1" applyFill="1" applyBorder="1" applyAlignment="1">
      <alignment horizontal="justify" vertical="top" wrapText="1"/>
    </xf>
    <xf numFmtId="0" fontId="76" fillId="0" borderId="20" xfId="0" applyFont="1" applyFill="1" applyBorder="1" applyAlignment="1">
      <alignment horizontal="justify" vertical="top" wrapText="1"/>
    </xf>
    <xf numFmtId="0" fontId="20" fillId="35" borderId="12" xfId="0" applyFont="1" applyFill="1" applyBorder="1" applyAlignment="1">
      <alignment horizontal="justify" vertical="top" wrapText="1"/>
    </xf>
    <xf numFmtId="0" fontId="76" fillId="35" borderId="13" xfId="0" applyFont="1" applyFill="1" applyBorder="1" applyAlignment="1">
      <alignment horizontal="justify" vertical="top" wrapText="1"/>
    </xf>
    <xf numFmtId="0" fontId="21" fillId="35" borderId="12" xfId="0" applyFont="1" applyFill="1" applyBorder="1" applyAlignment="1">
      <alignment horizontal="justify" vertical="top" wrapText="1"/>
    </xf>
    <xf numFmtId="0" fontId="21" fillId="35" borderId="13" xfId="0" applyFont="1" applyFill="1" applyBorder="1" applyAlignment="1">
      <alignment horizontal="justify" vertical="top" wrapText="1"/>
    </xf>
    <xf numFmtId="0" fontId="76" fillId="0" borderId="11" xfId="0" applyFont="1" applyFill="1" applyBorder="1" applyAlignment="1">
      <alignment horizontal="justify" vertical="top"/>
    </xf>
    <xf numFmtId="0" fontId="19" fillId="0" borderId="11" xfId="0" applyFont="1" applyFill="1" applyBorder="1" applyAlignment="1">
      <alignment horizontal="justify" vertical="top"/>
    </xf>
    <xf numFmtId="0" fontId="19" fillId="0" borderId="18" xfId="0" applyFont="1" applyFill="1" applyBorder="1" applyAlignment="1">
      <alignment horizontal="justify" vertical="top" wrapText="1"/>
    </xf>
    <xf numFmtId="0" fontId="21" fillId="0" borderId="14" xfId="0" applyFont="1" applyFill="1" applyBorder="1" applyAlignment="1">
      <alignment horizontal="justify" vertical="top"/>
    </xf>
    <xf numFmtId="0" fontId="21" fillId="0" borderId="16" xfId="0" applyFont="1" applyFill="1" applyBorder="1" applyAlignment="1">
      <alignment horizontal="justify" vertical="top"/>
    </xf>
    <xf numFmtId="0" fontId="21" fillId="0" borderId="15" xfId="0" applyFont="1" applyFill="1" applyBorder="1" applyAlignment="1">
      <alignment horizontal="justify" vertical="top"/>
    </xf>
    <xf numFmtId="0" fontId="76" fillId="0" borderId="11" xfId="0" applyFont="1" applyFill="1" applyBorder="1" applyAlignment="1">
      <alignment horizontal="justify" vertical="top" wrapText="1"/>
    </xf>
    <xf numFmtId="0" fontId="27" fillId="0" borderId="11" xfId="0" applyFont="1" applyFill="1" applyBorder="1" applyAlignment="1">
      <alignment horizontal="justify" vertical="top" wrapText="1"/>
    </xf>
    <xf numFmtId="0" fontId="79" fillId="0" borderId="11" xfId="0" applyFont="1" applyFill="1" applyBorder="1" applyAlignment="1">
      <alignment horizontal="justify" vertical="top" wrapText="1"/>
    </xf>
    <xf numFmtId="0" fontId="7" fillId="0" borderId="11" xfId="0" applyFont="1" applyFill="1" applyBorder="1" applyAlignment="1">
      <alignment horizontal="justify" vertical="top"/>
    </xf>
    <xf numFmtId="0" fontId="22" fillId="0" borderId="13" xfId="0" applyFont="1" applyFill="1" applyBorder="1" applyAlignment="1">
      <alignment horizontal="justify" vertical="top" wrapText="1"/>
    </xf>
    <xf numFmtId="0" fontId="76" fillId="0" borderId="12" xfId="0" applyFont="1" applyFill="1" applyBorder="1" applyAlignment="1">
      <alignment horizontal="justify" vertical="top"/>
    </xf>
    <xf numFmtId="0" fontId="76" fillId="0" borderId="13" xfId="0" applyFont="1" applyFill="1" applyBorder="1" applyAlignment="1">
      <alignment horizontal="justify" vertical="top"/>
    </xf>
    <xf numFmtId="0" fontId="76" fillId="0" borderId="12" xfId="0" applyFont="1" applyFill="1" applyBorder="1" applyAlignment="1">
      <alignment horizontal="justify" vertical="top" wrapText="1"/>
    </xf>
    <xf numFmtId="0" fontId="76" fillId="0" borderId="18" xfId="0" applyFont="1" applyFill="1" applyBorder="1" applyAlignment="1">
      <alignment horizontal="justify" vertical="top"/>
    </xf>
    <xf numFmtId="0" fontId="76" fillId="0" borderId="19" xfId="0" applyFont="1" applyFill="1" applyBorder="1" applyAlignment="1">
      <alignment horizontal="justify" vertical="top"/>
    </xf>
    <xf numFmtId="0" fontId="76" fillId="0" borderId="21" xfId="0" applyFont="1" applyFill="1" applyBorder="1" applyAlignment="1">
      <alignment horizontal="justify" vertical="top"/>
    </xf>
    <xf numFmtId="0" fontId="76" fillId="0" borderId="22" xfId="0" applyFont="1" applyFill="1" applyBorder="1" applyAlignment="1">
      <alignment horizontal="justify" vertical="top"/>
    </xf>
    <xf numFmtId="0" fontId="21" fillId="0" borderId="11" xfId="0" applyFont="1" applyFill="1" applyBorder="1" applyAlignment="1">
      <alignment horizontal="justify" vertical="top" wrapText="1"/>
    </xf>
    <xf numFmtId="0" fontId="79" fillId="33" borderId="21" xfId="0" applyFont="1" applyFill="1" applyBorder="1" applyAlignment="1">
      <alignment horizontal="center" wrapText="1"/>
    </xf>
    <xf numFmtId="0" fontId="79" fillId="33" borderId="0" xfId="0" applyFont="1" applyFill="1" applyBorder="1" applyAlignment="1">
      <alignment horizontal="center" wrapText="1"/>
    </xf>
    <xf numFmtId="0" fontId="28" fillId="0" borderId="12" xfId="0" applyFont="1" applyFill="1" applyBorder="1" applyAlignment="1">
      <alignment horizontal="justify" vertical="top" wrapText="1"/>
    </xf>
    <xf numFmtId="0" fontId="28" fillId="0" borderId="13" xfId="0" applyFont="1" applyFill="1" applyBorder="1" applyAlignment="1">
      <alignment horizontal="justify" vertical="top" wrapText="1"/>
    </xf>
    <xf numFmtId="0" fontId="11" fillId="0" borderId="11" xfId="0" applyFont="1" applyFill="1" applyBorder="1" applyAlignment="1">
      <alignment horizontal="justify" vertical="top" wrapText="1"/>
    </xf>
    <xf numFmtId="0" fontId="7" fillId="0" borderId="11" xfId="0" applyFont="1" applyFill="1" applyBorder="1" applyAlignment="1">
      <alignment horizontal="left" vertical="top" wrapText="1"/>
    </xf>
    <xf numFmtId="187" fontId="20" fillId="0" borderId="11" xfId="0" applyNumberFormat="1" applyFont="1" applyFill="1" applyBorder="1" applyAlignment="1">
      <alignment horizontal="center" vertical="center" wrapText="1"/>
    </xf>
    <xf numFmtId="187" fontId="0" fillId="0" borderId="11" xfId="0" applyNumberFormat="1" applyFill="1" applyBorder="1" applyAlignment="1">
      <alignment horizontal="center" vertical="center"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2"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4" fillId="0" borderId="14"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0" fillId="0" borderId="12" xfId="0" applyFont="1" applyFill="1" applyBorder="1" applyAlignment="1">
      <alignment horizontal="left" vertical="top" wrapText="1"/>
    </xf>
    <xf numFmtId="0" fontId="0" fillId="0" borderId="13" xfId="0" applyFill="1" applyBorder="1" applyAlignment="1">
      <alignment horizontal="left" vertical="top" wrapText="1"/>
    </xf>
    <xf numFmtId="0" fontId="76" fillId="0" borderId="21" xfId="0" applyFont="1" applyFill="1" applyBorder="1" applyAlignment="1">
      <alignment horizontal="justify" vertical="top" wrapText="1"/>
    </xf>
    <xf numFmtId="0" fontId="76" fillId="0" borderId="23" xfId="0" applyFont="1" applyFill="1" applyBorder="1" applyAlignment="1">
      <alignment horizontal="justify" vertical="top" wrapText="1"/>
    </xf>
    <xf numFmtId="0" fontId="0" fillId="0" borderId="21" xfId="0" applyFill="1" applyBorder="1" applyAlignment="1">
      <alignment horizontal="justify" vertical="top" wrapText="1"/>
    </xf>
    <xf numFmtId="0" fontId="0" fillId="0" borderId="23" xfId="0" applyFill="1" applyBorder="1" applyAlignment="1">
      <alignment horizontal="justify" vertical="top" wrapText="1"/>
    </xf>
    <xf numFmtId="0" fontId="0" fillId="0" borderId="14" xfId="0" applyFill="1" applyBorder="1" applyAlignment="1">
      <alignment horizontal="center"/>
    </xf>
    <xf numFmtId="0" fontId="0" fillId="0" borderId="16" xfId="0" applyFill="1" applyBorder="1" applyAlignment="1">
      <alignment horizontal="center"/>
    </xf>
    <xf numFmtId="0" fontId="80" fillId="0" borderId="11" xfId="43" applyFont="1" applyFill="1" applyBorder="1" applyAlignment="1">
      <alignment horizontal="right"/>
    </xf>
    <xf numFmtId="0" fontId="10" fillId="0" borderId="11" xfId="0" applyFont="1" applyFill="1" applyBorder="1" applyAlignment="1">
      <alignment horizontal="left" vertical="top" wrapText="1"/>
    </xf>
    <xf numFmtId="0" fontId="77" fillId="0" borderId="11" xfId="0" applyFont="1" applyFill="1" applyBorder="1" applyAlignment="1">
      <alignment horizontal="left" vertical="top" wrapText="1"/>
    </xf>
    <xf numFmtId="189" fontId="77" fillId="0" borderId="11" xfId="64" applyNumberFormat="1" applyFont="1" applyFill="1" applyBorder="1" applyAlignment="1">
      <alignment horizontal="right" vertical="top"/>
    </xf>
    <xf numFmtId="0" fontId="75" fillId="0" borderId="0" xfId="0" applyFont="1" applyFill="1" applyAlignment="1">
      <alignment/>
    </xf>
    <xf numFmtId="177" fontId="77" fillId="0" borderId="11" xfId="61" applyNumberFormat="1" applyFont="1" applyFill="1" applyBorder="1" applyAlignment="1">
      <alignment horizontal="right" vertical="top"/>
    </xf>
    <xf numFmtId="0" fontId="77" fillId="0" borderId="11" xfId="0" applyFont="1" applyFill="1" applyBorder="1" applyAlignment="1">
      <alignment horizontal="left"/>
    </xf>
    <xf numFmtId="0" fontId="77" fillId="0" borderId="11" xfId="0" applyNumberFormat="1" applyFont="1" applyFill="1" applyBorder="1" applyAlignment="1">
      <alignment horizontal="left" vertical="top" wrapText="1"/>
    </xf>
    <xf numFmtId="0" fontId="77" fillId="0" borderId="11" xfId="0" applyFont="1" applyFill="1" applyBorder="1" applyAlignment="1">
      <alignment horizontal="left" vertical="top"/>
    </xf>
    <xf numFmtId="0" fontId="78" fillId="0" borderId="11" xfId="0" applyFont="1" applyFill="1" applyBorder="1" applyAlignment="1">
      <alignment horizontal="left" vertical="top" wrapText="1"/>
    </xf>
    <xf numFmtId="0" fontId="8" fillId="0" borderId="11" xfId="0" applyFont="1" applyFill="1" applyBorder="1" applyAlignment="1">
      <alignment horizontal="left" vertical="top" wrapText="1"/>
    </xf>
    <xf numFmtId="186" fontId="81" fillId="0" borderId="14" xfId="0" applyNumberFormat="1" applyFont="1" applyFill="1" applyBorder="1" applyAlignment="1">
      <alignment/>
    </xf>
    <xf numFmtId="186" fontId="81" fillId="0" borderId="11" xfId="0" applyNumberFormat="1" applyFont="1" applyFill="1" applyBorder="1" applyAlignment="1">
      <alignment horizontal="right"/>
    </xf>
    <xf numFmtId="186" fontId="81" fillId="0" borderId="15" xfId="0" applyNumberFormat="1" applyFont="1" applyFill="1" applyBorder="1" applyAlignment="1">
      <alignment horizontal="right"/>
    </xf>
    <xf numFmtId="186" fontId="81" fillId="0" borderId="15" xfId="0" applyNumberFormat="1" applyFont="1" applyFill="1" applyBorder="1" applyAlignment="1">
      <alignment/>
    </xf>
    <xf numFmtId="186" fontId="81" fillId="0" borderId="11" xfId="0" applyNumberFormat="1" applyFont="1" applyFill="1" applyBorder="1" applyAlignment="1">
      <alignment/>
    </xf>
    <xf numFmtId="4" fontId="77" fillId="0" borderId="11" xfId="0" applyNumberFormat="1" applyFont="1" applyFill="1" applyBorder="1" applyAlignment="1">
      <alignment/>
    </xf>
    <xf numFmtId="0" fontId="8" fillId="0" borderId="11" xfId="0" applyFont="1" applyFill="1" applyBorder="1" applyAlignment="1">
      <alignment horizontal="left" wrapText="1"/>
    </xf>
    <xf numFmtId="171" fontId="8" fillId="0" borderId="11" xfId="64" applyFont="1" applyFill="1" applyBorder="1" applyAlignment="1">
      <alignment horizontal="right"/>
    </xf>
    <xf numFmtId="0" fontId="77" fillId="0" borderId="11" xfId="0" applyFont="1" applyFill="1" applyBorder="1" applyAlignment="1">
      <alignment horizontal="right" vertical="top"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top" wrapText="1"/>
    </xf>
    <xf numFmtId="4" fontId="8" fillId="0" borderId="11" xfId="33" applyNumberFormat="1" applyFont="1" applyFill="1" applyBorder="1" applyAlignment="1">
      <alignment horizontal="right" wrapText="1"/>
      <protection/>
    </xf>
    <xf numFmtId="0" fontId="78" fillId="0" borderId="11" xfId="0" applyNumberFormat="1" applyFont="1" applyFill="1" applyBorder="1" applyAlignment="1">
      <alignment vertical="top" wrapText="1"/>
    </xf>
    <xf numFmtId="4" fontId="77" fillId="0" borderId="11" xfId="0" applyNumberFormat="1" applyFont="1" applyFill="1" applyBorder="1" applyAlignment="1">
      <alignment horizontal="right" wrapText="1"/>
    </xf>
    <xf numFmtId="0" fontId="77" fillId="0" borderId="11" xfId="0" applyFont="1" applyFill="1" applyBorder="1" applyAlignment="1">
      <alignment horizontal="right" wrapText="1"/>
    </xf>
    <xf numFmtId="0" fontId="8" fillId="0" borderId="11" xfId="0" applyFont="1" applyFill="1" applyBorder="1" applyAlignment="1">
      <alignment horizontal="right"/>
    </xf>
    <xf numFmtId="2" fontId="77" fillId="0" borderId="11" xfId="0" applyNumberFormat="1" applyFont="1" applyFill="1" applyBorder="1" applyAlignment="1">
      <alignment/>
    </xf>
    <xf numFmtId="0" fontId="81" fillId="0" borderId="11" xfId="0" applyFont="1" applyFill="1" applyBorder="1" applyAlignment="1">
      <alignment horizontal="right" vertical="center"/>
    </xf>
    <xf numFmtId="0" fontId="82" fillId="0" borderId="11" xfId="0" applyFont="1" applyFill="1" applyBorder="1" applyAlignment="1">
      <alignment horizontal="right"/>
    </xf>
    <xf numFmtId="0" fontId="31" fillId="0" borderId="11" xfId="0" applyFont="1" applyFill="1" applyBorder="1" applyAlignment="1">
      <alignment horizontal="right"/>
    </xf>
    <xf numFmtId="0" fontId="82" fillId="0" borderId="0" xfId="0" applyFont="1" applyFill="1" applyAlignment="1">
      <alignment/>
    </xf>
    <xf numFmtId="0" fontId="6" fillId="0" borderId="11" xfId="0" applyFont="1" applyFill="1" applyBorder="1" applyAlignment="1">
      <alignment horizontal="right" wrapText="1"/>
    </xf>
    <xf numFmtId="0" fontId="82" fillId="0" borderId="11" xfId="0" applyFont="1" applyFill="1" applyBorder="1" applyAlignment="1">
      <alignment horizontal="right" wrapText="1"/>
    </xf>
    <xf numFmtId="0" fontId="77" fillId="0" borderId="11" xfId="0" applyFont="1" applyFill="1" applyBorder="1" applyAlignment="1">
      <alignment vertical="center" wrapText="1"/>
    </xf>
    <xf numFmtId="0" fontId="77" fillId="0" borderId="11" xfId="64" applyNumberFormat="1" applyFont="1" applyFill="1" applyBorder="1" applyAlignment="1">
      <alignment vertical="center" wrapText="1"/>
    </xf>
    <xf numFmtId="0" fontId="75" fillId="0" borderId="11" xfId="0" applyFont="1" applyFill="1" applyBorder="1" applyAlignment="1">
      <alignment vertical="center" wrapText="1"/>
    </xf>
    <xf numFmtId="2" fontId="82" fillId="0" borderId="11" xfId="0" applyNumberFormat="1" applyFont="1" applyFill="1" applyBorder="1" applyAlignment="1">
      <alignment horizontal="right"/>
    </xf>
    <xf numFmtId="0" fontId="82" fillId="0" borderId="11" xfId="0" applyFont="1" applyFill="1" applyBorder="1" applyAlignment="1">
      <alignment horizontal="justify" vertical="center" wrapText="1"/>
    </xf>
    <xf numFmtId="1" fontId="77" fillId="0" borderId="11" xfId="0" applyNumberFormat="1" applyFont="1" applyFill="1" applyBorder="1" applyAlignment="1">
      <alignment horizontal="right"/>
    </xf>
    <xf numFmtId="177" fontId="77" fillId="0" borderId="11" xfId="0" applyNumberFormat="1" applyFont="1" applyFill="1" applyBorder="1" applyAlignment="1">
      <alignment horizontal="right"/>
    </xf>
    <xf numFmtId="177" fontId="8" fillId="0" borderId="11" xfId="0" applyNumberFormat="1" applyFont="1" applyFill="1" applyBorder="1" applyAlignment="1">
      <alignment horizontal="right"/>
    </xf>
    <xf numFmtId="0" fontId="78" fillId="0" borderId="0" xfId="0" applyFont="1" applyFill="1" applyAlignment="1">
      <alignment horizontal="right"/>
    </xf>
    <xf numFmtId="4" fontId="77" fillId="0" borderId="11" xfId="0" applyNumberFormat="1" applyFont="1" applyFill="1" applyBorder="1" applyAlignment="1">
      <alignment horizontal="right"/>
    </xf>
    <xf numFmtId="0" fontId="77" fillId="0" borderId="11" xfId="0" applyNumberFormat="1" applyFont="1" applyFill="1" applyBorder="1" applyAlignment="1">
      <alignment horizontal="right"/>
    </xf>
    <xf numFmtId="0" fontId="77" fillId="0" borderId="0" xfId="0" applyFont="1" applyFill="1" applyAlignment="1">
      <alignment horizontal="right"/>
    </xf>
    <xf numFmtId="184" fontId="77" fillId="0" borderId="11" xfId="0" applyNumberFormat="1" applyFont="1" applyFill="1" applyBorder="1" applyAlignment="1">
      <alignment horizontal="right"/>
    </xf>
    <xf numFmtId="4" fontId="8" fillId="0" borderId="11" xfId="0" applyNumberFormat="1" applyFont="1" applyFill="1" applyBorder="1" applyAlignment="1">
      <alignment horizontal="right"/>
    </xf>
    <xf numFmtId="1" fontId="8" fillId="0" borderId="11" xfId="0" applyNumberFormat="1" applyFont="1" applyFill="1" applyBorder="1" applyAlignment="1">
      <alignment horizontal="right"/>
    </xf>
    <xf numFmtId="186" fontId="77" fillId="0" borderId="11" xfId="0" applyNumberFormat="1" applyFont="1" applyFill="1" applyBorder="1" applyAlignment="1">
      <alignment horizontal="center" vertical="center" wrapText="1"/>
    </xf>
    <xf numFmtId="0" fontId="81" fillId="0" borderId="11" xfId="0" applyFont="1" applyFill="1" applyBorder="1" applyAlignment="1">
      <alignment horizontal="right"/>
    </xf>
    <xf numFmtId="0" fontId="2" fillId="0" borderId="11" xfId="55" applyFont="1" applyFill="1" applyBorder="1" applyAlignment="1">
      <alignment horizontal="right"/>
      <protection/>
    </xf>
    <xf numFmtId="0" fontId="2" fillId="0" borderId="11" xfId="55" applyFont="1" applyFill="1" applyBorder="1" applyAlignment="1">
      <alignment horizontal="left"/>
      <protection/>
    </xf>
    <xf numFmtId="3" fontId="2" fillId="0" borderId="11" xfId="55" applyNumberFormat="1" applyFont="1" applyFill="1" applyBorder="1" applyAlignment="1">
      <alignment horizontal="right"/>
      <protection/>
    </xf>
    <xf numFmtId="3" fontId="77" fillId="0" borderId="11" xfId="0" applyNumberFormat="1" applyFont="1" applyFill="1" applyBorder="1" applyAlignment="1">
      <alignment horizontal="right"/>
    </xf>
    <xf numFmtId="0" fontId="3" fillId="0" borderId="11" xfId="0" applyFont="1" applyFill="1" applyBorder="1" applyAlignment="1">
      <alignment horizontal="justify" vertical="top" wrapText="1"/>
    </xf>
    <xf numFmtId="0" fontId="2" fillId="0" borderId="11" xfId="0" applyFont="1" applyFill="1" applyBorder="1" applyAlignment="1">
      <alignment horizontal="right" vertical="center" wrapText="1"/>
    </xf>
    <xf numFmtId="0" fontId="77" fillId="0" borderId="11" xfId="0" applyFont="1" applyFill="1" applyBorder="1" applyAlignment="1">
      <alignment horizontal="right" vertical="center"/>
    </xf>
    <xf numFmtId="0" fontId="77" fillId="0" borderId="14" xfId="0" applyFont="1" applyFill="1" applyBorder="1" applyAlignment="1">
      <alignment horizontal="right" vertical="center"/>
    </xf>
    <xf numFmtId="3" fontId="77" fillId="0" borderId="11" xfId="0" applyNumberFormat="1" applyFont="1" applyFill="1" applyBorder="1" applyAlignment="1">
      <alignment horizontal="right" vertical="center" wrapText="1"/>
    </xf>
    <xf numFmtId="0" fontId="77" fillId="0" borderId="11" xfId="0" applyFont="1" applyFill="1" applyBorder="1" applyAlignment="1">
      <alignment horizontal="right" vertical="center" wrapText="1"/>
    </xf>
    <xf numFmtId="0" fontId="75" fillId="0" borderId="11" xfId="0" applyFont="1" applyFill="1" applyBorder="1" applyAlignment="1">
      <alignment horizontal="right"/>
    </xf>
    <xf numFmtId="3" fontId="81" fillId="0" borderId="11" xfId="0" applyNumberFormat="1" applyFont="1" applyFill="1" applyBorder="1" applyAlignment="1">
      <alignment horizontal="right"/>
    </xf>
    <xf numFmtId="4" fontId="77" fillId="0" borderId="11" xfId="0" applyNumberFormat="1" applyFont="1" applyFill="1" applyBorder="1" applyAlignment="1">
      <alignment horizontal="right" vertical="center" wrapText="1"/>
    </xf>
    <xf numFmtId="0" fontId="78" fillId="0" borderId="11" xfId="0" applyFont="1" applyFill="1" applyBorder="1" applyAlignment="1">
      <alignment/>
    </xf>
    <xf numFmtId="3" fontId="78" fillId="0" borderId="11" xfId="0" applyNumberFormat="1" applyFont="1" applyFill="1"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rgadm@tomsk.gov.ru"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8"/>
  <sheetViews>
    <sheetView zoomScalePageLayoutView="0" workbookViewId="0" topLeftCell="A1">
      <selection activeCell="A42" sqref="A42"/>
    </sheetView>
  </sheetViews>
  <sheetFormatPr defaultColWidth="9.140625" defaultRowHeight="15"/>
  <cols>
    <col min="1" max="1" width="89.8515625" style="0" customWidth="1"/>
  </cols>
  <sheetData>
    <row r="1" ht="18.75">
      <c r="A1" s="1"/>
    </row>
    <row r="2" ht="18.75">
      <c r="A2" s="1"/>
    </row>
    <row r="3" ht="18.75">
      <c r="A3" s="1"/>
    </row>
    <row r="4" ht="18.75">
      <c r="A4" s="1"/>
    </row>
    <row r="5" ht="18.75">
      <c r="A5" s="1"/>
    </row>
    <row r="6" ht="15">
      <c r="A6" s="2"/>
    </row>
    <row r="7" ht="20.25">
      <c r="A7" s="3"/>
    </row>
    <row r="8" ht="25.5">
      <c r="A8" s="4" t="s">
        <v>521</v>
      </c>
    </row>
    <row r="9" ht="25.5">
      <c r="A9" s="4" t="s">
        <v>522</v>
      </c>
    </row>
    <row r="10" ht="26.25" thickBot="1">
      <c r="A10" s="5" t="s">
        <v>531</v>
      </c>
    </row>
    <row r="11" ht="15">
      <c r="A11" s="6" t="s">
        <v>523</v>
      </c>
    </row>
    <row r="12" ht="15">
      <c r="A12" s="12" t="s">
        <v>674</v>
      </c>
    </row>
    <row r="13" ht="20.25">
      <c r="A13" s="3"/>
    </row>
    <row r="14" ht="20.25">
      <c r="A14" s="3"/>
    </row>
    <row r="15" ht="20.25">
      <c r="A15" s="3"/>
    </row>
    <row r="16" ht="20.25">
      <c r="A16" s="3"/>
    </row>
    <row r="17" ht="20.25">
      <c r="A17" s="3"/>
    </row>
    <row r="18" ht="20.25">
      <c r="A18" s="3"/>
    </row>
    <row r="19" ht="15.75">
      <c r="A19" s="7" t="s">
        <v>524</v>
      </c>
    </row>
    <row r="20" ht="16.5">
      <c r="A20" s="8" t="s">
        <v>525</v>
      </c>
    </row>
    <row r="21" ht="16.5">
      <c r="A21" s="8" t="s">
        <v>526</v>
      </c>
    </row>
    <row r="22" ht="20.25">
      <c r="A22" s="3"/>
    </row>
    <row r="23" ht="15">
      <c r="A23" s="9" t="s">
        <v>527</v>
      </c>
    </row>
    <row r="24" ht="15">
      <c r="A24" s="9" t="s">
        <v>528</v>
      </c>
    </row>
    <row r="25" ht="15">
      <c r="A25" s="9" t="s">
        <v>529</v>
      </c>
    </row>
    <row r="26" ht="20.25">
      <c r="A26" s="3"/>
    </row>
    <row r="27" ht="20.25">
      <c r="A27" s="3"/>
    </row>
    <row r="28" ht="20.25">
      <c r="A28" s="3"/>
    </row>
    <row r="29" ht="20.25">
      <c r="A29" s="3"/>
    </row>
    <row r="30" ht="20.25">
      <c r="A30" s="3"/>
    </row>
    <row r="31" ht="20.25">
      <c r="A31" s="3"/>
    </row>
    <row r="32" ht="20.25">
      <c r="A32" s="3"/>
    </row>
    <row r="33" ht="20.25">
      <c r="A33" s="3"/>
    </row>
    <row r="34" ht="18.75">
      <c r="A34" s="10"/>
    </row>
    <row r="35" ht="18.75">
      <c r="A35" s="10"/>
    </row>
    <row r="36" ht="18.75">
      <c r="A36" s="10"/>
    </row>
    <row r="37" ht="15">
      <c r="A37" s="11">
        <v>2020</v>
      </c>
    </row>
    <row r="38" ht="15">
      <c r="A38" s="6" t="s">
        <v>530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R785"/>
  <sheetViews>
    <sheetView tabSelected="1" zoomScalePageLayoutView="0" workbookViewId="0" topLeftCell="B1">
      <selection activeCell="D4" sqref="D4:D784"/>
    </sheetView>
  </sheetViews>
  <sheetFormatPr defaultColWidth="9.140625" defaultRowHeight="15"/>
  <cols>
    <col min="2" max="2" width="52.00390625" style="0" customWidth="1"/>
    <col min="4" max="4" width="77.57421875" style="28" customWidth="1"/>
    <col min="5" max="5" width="14.7109375" style="0" customWidth="1"/>
  </cols>
  <sheetData>
    <row r="1" spans="1:4" s="13" customFormat="1" ht="15.75">
      <c r="A1" s="77" t="s">
        <v>678</v>
      </c>
      <c r="B1" s="78"/>
      <c r="C1" s="78"/>
      <c r="D1" s="78"/>
    </row>
    <row r="2" spans="1:4" s="13" customFormat="1" ht="15.75">
      <c r="A2" s="79" t="s">
        <v>34</v>
      </c>
      <c r="B2" s="79"/>
      <c r="C2" s="29" t="s">
        <v>446</v>
      </c>
      <c r="D2" s="38" t="s">
        <v>540</v>
      </c>
    </row>
    <row r="3" spans="1:4" s="13" customFormat="1" ht="15">
      <c r="A3" s="80" t="s">
        <v>677</v>
      </c>
      <c r="B3" s="81"/>
      <c r="C3" s="81"/>
      <c r="D3" s="82"/>
    </row>
    <row r="4" spans="1:4" s="13" customFormat="1" ht="15.75">
      <c r="A4" s="72" t="s">
        <v>28</v>
      </c>
      <c r="B4" s="72"/>
      <c r="C4" s="21"/>
      <c r="D4" s="50" t="s">
        <v>503</v>
      </c>
    </row>
    <row r="5" spans="1:4" s="13" customFormat="1" ht="15.75">
      <c r="A5" s="72" t="s">
        <v>29</v>
      </c>
      <c r="B5" s="72"/>
      <c r="C5" s="21"/>
      <c r="D5" s="50" t="s">
        <v>506</v>
      </c>
    </row>
    <row r="6" spans="1:4" s="13" customFormat="1" ht="15.75">
      <c r="A6" s="72" t="s">
        <v>30</v>
      </c>
      <c r="B6" s="72"/>
      <c r="C6" s="21"/>
      <c r="D6" s="50">
        <v>636700</v>
      </c>
    </row>
    <row r="7" spans="1:4" s="13" customFormat="1" ht="15.75">
      <c r="A7" s="72" t="s">
        <v>31</v>
      </c>
      <c r="B7" s="72"/>
      <c r="C7" s="21"/>
      <c r="D7" s="50">
        <v>838253</v>
      </c>
    </row>
    <row r="8" spans="1:4" s="13" customFormat="1" ht="15.75">
      <c r="A8" s="73" t="s">
        <v>33</v>
      </c>
      <c r="B8" s="74"/>
      <c r="C8" s="21"/>
      <c r="D8" s="50" t="s">
        <v>507</v>
      </c>
    </row>
    <row r="9" spans="1:4" s="13" customFormat="1" ht="15.75">
      <c r="A9" s="73" t="s">
        <v>32</v>
      </c>
      <c r="B9" s="74"/>
      <c r="C9" s="21"/>
      <c r="D9" s="169" t="s">
        <v>504</v>
      </c>
    </row>
    <row r="10" spans="1:4" s="13" customFormat="1" ht="386.25" customHeight="1">
      <c r="A10" s="73" t="s">
        <v>35</v>
      </c>
      <c r="B10" s="74"/>
      <c r="C10" s="21"/>
      <c r="D10" s="170" t="s">
        <v>519</v>
      </c>
    </row>
    <row r="11" spans="1:4" s="13" customFormat="1" ht="27" customHeight="1">
      <c r="A11" s="73" t="s">
        <v>36</v>
      </c>
      <c r="B11" s="74"/>
      <c r="C11" s="21"/>
      <c r="D11" s="49"/>
    </row>
    <row r="12" spans="1:4" s="13" customFormat="1" ht="23.25" customHeight="1">
      <c r="A12" s="73" t="s">
        <v>37</v>
      </c>
      <c r="B12" s="74"/>
      <c r="C12" s="21"/>
      <c r="D12" s="49"/>
    </row>
    <row r="13" spans="1:4" s="13" customFormat="1" ht="93" customHeight="1">
      <c r="A13" s="83" t="s">
        <v>38</v>
      </c>
      <c r="B13" s="84"/>
      <c r="C13" s="21"/>
      <c r="D13" s="171" t="s">
        <v>518</v>
      </c>
    </row>
    <row r="14" spans="1:4" s="13" customFormat="1" ht="111.75" customHeight="1">
      <c r="A14" s="83" t="s">
        <v>39</v>
      </c>
      <c r="B14" s="84"/>
      <c r="C14" s="21"/>
      <c r="D14" s="171" t="s">
        <v>681</v>
      </c>
    </row>
    <row r="15" spans="1:4" s="13" customFormat="1" ht="26.25" customHeight="1">
      <c r="A15" s="73" t="s">
        <v>40</v>
      </c>
      <c r="B15" s="74"/>
      <c r="C15" s="21"/>
      <c r="D15" s="49"/>
    </row>
    <row r="16" spans="1:4" s="13" customFormat="1" ht="21" customHeight="1">
      <c r="A16" s="73" t="s">
        <v>41</v>
      </c>
      <c r="B16" s="74"/>
      <c r="C16" s="29"/>
      <c r="D16" s="49"/>
    </row>
    <row r="17" spans="1:4" s="13" customFormat="1" ht="18.75" customHeight="1">
      <c r="A17" s="73" t="s">
        <v>42</v>
      </c>
      <c r="B17" s="74"/>
      <c r="C17" s="29" t="s">
        <v>467</v>
      </c>
      <c r="D17" s="172">
        <v>18.71</v>
      </c>
    </row>
    <row r="18" spans="1:4" s="13" customFormat="1" ht="16.5" customHeight="1">
      <c r="A18" s="83" t="s">
        <v>541</v>
      </c>
      <c r="B18" s="84"/>
      <c r="C18" s="29"/>
      <c r="D18" s="173"/>
    </row>
    <row r="19" spans="1:4" s="13" customFormat="1" ht="15.75">
      <c r="A19" s="73" t="s">
        <v>542</v>
      </c>
      <c r="B19" s="74"/>
      <c r="C19" s="29" t="s">
        <v>467</v>
      </c>
      <c r="D19" s="174">
        <v>11.6</v>
      </c>
    </row>
    <row r="20" spans="1:4" s="13" customFormat="1" ht="19.5" customHeight="1">
      <c r="A20" s="73" t="s">
        <v>43</v>
      </c>
      <c r="B20" s="74"/>
      <c r="C20" s="29"/>
      <c r="D20" s="175" t="s">
        <v>505</v>
      </c>
    </row>
    <row r="21" spans="1:4" s="13" customFormat="1" ht="16.5" customHeight="1">
      <c r="A21" s="73" t="s">
        <v>44</v>
      </c>
      <c r="B21" s="74"/>
      <c r="C21" s="29"/>
      <c r="D21" s="49"/>
    </row>
    <row r="22" spans="1:4" s="27" customFormat="1" ht="17.25" customHeight="1">
      <c r="A22" s="85" t="s">
        <v>45</v>
      </c>
      <c r="B22" s="86"/>
      <c r="C22" s="40"/>
      <c r="D22" s="171" t="s">
        <v>508</v>
      </c>
    </row>
    <row r="23" spans="1:4" s="13" customFormat="1" ht="65.25" customHeight="1">
      <c r="A23" s="87" t="s">
        <v>46</v>
      </c>
      <c r="B23" s="88"/>
      <c r="C23" s="29"/>
      <c r="D23" s="176" t="s">
        <v>509</v>
      </c>
    </row>
    <row r="24" spans="1:4" s="13" customFormat="1" ht="15.75">
      <c r="A24" s="87" t="s">
        <v>47</v>
      </c>
      <c r="B24" s="88"/>
      <c r="C24" s="29"/>
      <c r="D24" s="50">
        <v>86900</v>
      </c>
    </row>
    <row r="25" spans="1:4" s="13" customFormat="1" ht="15.75">
      <c r="A25" s="87" t="s">
        <v>48</v>
      </c>
      <c r="B25" s="88"/>
      <c r="C25" s="29"/>
      <c r="D25" s="177" t="s">
        <v>510</v>
      </c>
    </row>
    <row r="26" spans="1:4" s="13" customFormat="1" ht="33.75" customHeight="1">
      <c r="A26" s="87" t="s">
        <v>49</v>
      </c>
      <c r="B26" s="88"/>
      <c r="C26" s="29"/>
      <c r="D26" s="178" t="s">
        <v>511</v>
      </c>
    </row>
    <row r="27" spans="1:4" s="13" customFormat="1" ht="15.75">
      <c r="A27" s="83" t="s">
        <v>50</v>
      </c>
      <c r="B27" s="84"/>
      <c r="C27" s="29"/>
      <c r="D27" s="49"/>
    </row>
    <row r="28" spans="1:4" s="13" customFormat="1" ht="15.75">
      <c r="A28" s="89"/>
      <c r="B28" s="41" t="s">
        <v>51</v>
      </c>
      <c r="C28" s="29" t="s">
        <v>448</v>
      </c>
      <c r="D28" s="50">
        <v>457</v>
      </c>
    </row>
    <row r="29" spans="1:4" s="13" customFormat="1" ht="15.75">
      <c r="A29" s="90"/>
      <c r="B29" s="41" t="s">
        <v>52</v>
      </c>
      <c r="C29" s="29" t="s">
        <v>448</v>
      </c>
      <c r="D29" s="50">
        <v>474</v>
      </c>
    </row>
    <row r="30" spans="1:4" s="13" customFormat="1" ht="15.75">
      <c r="A30" s="91"/>
      <c r="B30" s="41" t="s">
        <v>53</v>
      </c>
      <c r="C30" s="29" t="s">
        <v>448</v>
      </c>
      <c r="D30" s="175" t="s">
        <v>517</v>
      </c>
    </row>
    <row r="31" spans="1:4" s="13" customFormat="1" ht="15.75">
      <c r="A31" s="83" t="s">
        <v>54</v>
      </c>
      <c r="B31" s="84"/>
      <c r="C31" s="42"/>
      <c r="D31" s="49"/>
    </row>
    <row r="32" spans="1:4" s="13" customFormat="1" ht="173.25">
      <c r="A32" s="89"/>
      <c r="B32" s="41" t="s">
        <v>55</v>
      </c>
      <c r="C32" s="29"/>
      <c r="D32" s="179" t="s">
        <v>514</v>
      </c>
    </row>
    <row r="33" spans="1:4" s="13" customFormat="1" ht="149.25" customHeight="1">
      <c r="A33" s="90"/>
      <c r="B33" s="41" t="s">
        <v>56</v>
      </c>
      <c r="C33" s="29"/>
      <c r="D33" s="179" t="s">
        <v>512</v>
      </c>
    </row>
    <row r="34" spans="1:4" s="13" customFormat="1" ht="94.5">
      <c r="A34" s="90"/>
      <c r="B34" s="41" t="s">
        <v>57</v>
      </c>
      <c r="C34" s="29"/>
      <c r="D34" s="179" t="s">
        <v>513</v>
      </c>
    </row>
    <row r="35" spans="1:4" s="13" customFormat="1" ht="105.75" customHeight="1">
      <c r="A35" s="90"/>
      <c r="B35" s="41" t="s">
        <v>58</v>
      </c>
      <c r="C35" s="29"/>
      <c r="D35" s="179" t="s">
        <v>516</v>
      </c>
    </row>
    <row r="36" spans="1:4" s="13" customFormat="1" ht="83.25" customHeight="1">
      <c r="A36" s="90"/>
      <c r="B36" s="41" t="s">
        <v>59</v>
      </c>
      <c r="C36" s="21"/>
      <c r="D36" s="179" t="s">
        <v>515</v>
      </c>
    </row>
    <row r="37" spans="1:4" s="13" customFormat="1" ht="15.75">
      <c r="A37" s="80" t="s">
        <v>60</v>
      </c>
      <c r="B37" s="81"/>
      <c r="C37" s="92"/>
      <c r="D37" s="49"/>
    </row>
    <row r="38" spans="1:4" s="13" customFormat="1" ht="29.25" customHeight="1">
      <c r="A38" s="73" t="s">
        <v>543</v>
      </c>
      <c r="B38" s="74"/>
      <c r="C38" s="29" t="s">
        <v>6</v>
      </c>
      <c r="D38" s="180">
        <v>1982029</v>
      </c>
    </row>
    <row r="39" spans="1:4" s="13" customFormat="1" ht="18.75">
      <c r="A39" s="83" t="s">
        <v>544</v>
      </c>
      <c r="B39" s="84"/>
      <c r="C39" s="29" t="s">
        <v>6</v>
      </c>
      <c r="D39" s="181">
        <v>305048</v>
      </c>
    </row>
    <row r="40" spans="1:4" s="13" customFormat="1" ht="76.5">
      <c r="A40" s="33"/>
      <c r="B40" s="34"/>
      <c r="C40" s="29" t="s">
        <v>545</v>
      </c>
      <c r="D40" s="181">
        <f>SUM(D39/D38*100)</f>
        <v>15.39069307260388</v>
      </c>
    </row>
    <row r="41" spans="1:4" s="13" customFormat="1" ht="18.75">
      <c r="A41" s="83" t="s">
        <v>546</v>
      </c>
      <c r="B41" s="84"/>
      <c r="C41" s="29" t="s">
        <v>6</v>
      </c>
      <c r="D41" s="181">
        <v>1405304</v>
      </c>
    </row>
    <row r="42" spans="1:4" s="13" customFormat="1" ht="76.5">
      <c r="A42" s="33"/>
      <c r="B42" s="34"/>
      <c r="C42" s="29" t="s">
        <v>545</v>
      </c>
      <c r="D42" s="181">
        <f>SUM(D41/D38*100)</f>
        <v>70.90229254970538</v>
      </c>
    </row>
    <row r="43" spans="1:4" s="13" customFormat="1" ht="18.75">
      <c r="A43" s="83" t="s">
        <v>547</v>
      </c>
      <c r="B43" s="84"/>
      <c r="C43" s="29" t="s">
        <v>6</v>
      </c>
      <c r="D43" s="181">
        <v>271677</v>
      </c>
    </row>
    <row r="44" spans="1:4" s="13" customFormat="1" ht="76.5">
      <c r="A44" s="33"/>
      <c r="B44" s="34"/>
      <c r="C44" s="29" t="s">
        <v>545</v>
      </c>
      <c r="D44" s="182">
        <v>13.71</v>
      </c>
    </row>
    <row r="45" spans="1:4" s="13" customFormat="1" ht="18.75">
      <c r="A45" s="73" t="s">
        <v>61</v>
      </c>
      <c r="B45" s="74"/>
      <c r="C45" s="29" t="s">
        <v>6</v>
      </c>
      <c r="D45" s="183">
        <v>1519792.12</v>
      </c>
    </row>
    <row r="46" spans="1:4" s="13" customFormat="1" ht="18.75">
      <c r="A46" s="93" t="s">
        <v>548</v>
      </c>
      <c r="B46" s="94"/>
      <c r="C46" s="29" t="s">
        <v>6</v>
      </c>
      <c r="D46" s="184">
        <v>290078.93</v>
      </c>
    </row>
    <row r="47" spans="1:4" s="13" customFormat="1" ht="18.75">
      <c r="A47" s="95"/>
      <c r="B47" s="14" t="s">
        <v>62</v>
      </c>
      <c r="C47" s="29" t="s">
        <v>6</v>
      </c>
      <c r="D47" s="184">
        <v>248596.8</v>
      </c>
    </row>
    <row r="48" spans="1:4" s="13" customFormat="1" ht="18.75">
      <c r="A48" s="90"/>
      <c r="B48" s="14" t="s">
        <v>63</v>
      </c>
      <c r="C48" s="29" t="s">
        <v>6</v>
      </c>
      <c r="D48" s="184">
        <v>14646.56</v>
      </c>
    </row>
    <row r="49" spans="1:4" s="13" customFormat="1" ht="18.75">
      <c r="A49" s="90"/>
      <c r="B49" s="14" t="s">
        <v>64</v>
      </c>
      <c r="C49" s="29" t="s">
        <v>6</v>
      </c>
      <c r="D49" s="184">
        <v>3205.63</v>
      </c>
    </row>
    <row r="50" spans="1:4" s="13" customFormat="1" ht="18.75">
      <c r="A50" s="90"/>
      <c r="B50" s="14" t="s">
        <v>65</v>
      </c>
      <c r="C50" s="29" t="s">
        <v>6</v>
      </c>
      <c r="D50" s="184">
        <v>2084.44</v>
      </c>
    </row>
    <row r="51" spans="1:4" s="13" customFormat="1" ht="18.75">
      <c r="A51" s="91"/>
      <c r="B51" s="14" t="s">
        <v>66</v>
      </c>
      <c r="C51" s="29" t="s">
        <v>6</v>
      </c>
      <c r="D51" s="184">
        <v>21545.5</v>
      </c>
    </row>
    <row r="52" spans="1:4" s="13" customFormat="1" ht="22.5" customHeight="1">
      <c r="A52" s="93" t="s">
        <v>549</v>
      </c>
      <c r="B52" s="94"/>
      <c r="C52" s="29" t="s">
        <v>6</v>
      </c>
      <c r="D52" s="184">
        <v>52783.36</v>
      </c>
    </row>
    <row r="53" spans="1:4" s="13" customFormat="1" ht="18.75">
      <c r="A53" s="96"/>
      <c r="B53" s="14" t="s">
        <v>67</v>
      </c>
      <c r="C53" s="29" t="s">
        <v>6</v>
      </c>
      <c r="D53" s="184">
        <v>10365.08</v>
      </c>
    </row>
    <row r="54" spans="1:4" s="13" customFormat="1" ht="18.75">
      <c r="A54" s="97"/>
      <c r="B54" s="14" t="s">
        <v>68</v>
      </c>
      <c r="C54" s="29" t="s">
        <v>6</v>
      </c>
      <c r="D54" s="184">
        <v>9584.19</v>
      </c>
    </row>
    <row r="55" spans="1:4" s="13" customFormat="1" ht="18.75">
      <c r="A55" s="98"/>
      <c r="B55" s="14" t="s">
        <v>69</v>
      </c>
      <c r="C55" s="29" t="s">
        <v>6</v>
      </c>
      <c r="D55" s="184">
        <v>32832.09</v>
      </c>
    </row>
    <row r="56" spans="1:70" s="15" customFormat="1" ht="18.75">
      <c r="A56" s="99" t="s">
        <v>550</v>
      </c>
      <c r="B56" s="99"/>
      <c r="C56" s="29" t="s">
        <v>6</v>
      </c>
      <c r="D56" s="184">
        <v>1176929.83</v>
      </c>
      <c r="E56" s="48"/>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row>
    <row r="57" spans="1:70" s="15" customFormat="1" ht="18.75">
      <c r="A57" s="72" t="s">
        <v>551</v>
      </c>
      <c r="B57" s="72"/>
      <c r="C57" s="29" t="s">
        <v>6</v>
      </c>
      <c r="D57" s="184">
        <v>1555366.61</v>
      </c>
      <c r="E57" s="48"/>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row>
    <row r="58" spans="1:4" s="13" customFormat="1" ht="18.75">
      <c r="A58" s="99" t="s">
        <v>70</v>
      </c>
      <c r="B58" s="99"/>
      <c r="C58" s="29"/>
      <c r="D58" s="184"/>
    </row>
    <row r="59" spans="1:4" s="13" customFormat="1" ht="18.75">
      <c r="A59" s="89"/>
      <c r="B59" s="14" t="s">
        <v>71</v>
      </c>
      <c r="C59" s="29" t="s">
        <v>6</v>
      </c>
      <c r="D59" s="184">
        <v>166113.08</v>
      </c>
    </row>
    <row r="60" spans="1:4" s="13" customFormat="1" ht="18.75">
      <c r="A60" s="90"/>
      <c r="B60" s="14" t="s">
        <v>72</v>
      </c>
      <c r="C60" s="29" t="s">
        <v>6</v>
      </c>
      <c r="D60" s="184">
        <v>2397.1</v>
      </c>
    </row>
    <row r="61" spans="1:4" s="13" customFormat="1" ht="18.75">
      <c r="A61" s="90"/>
      <c r="B61" s="14" t="s">
        <v>73</v>
      </c>
      <c r="C61" s="29" t="s">
        <v>6</v>
      </c>
      <c r="D61" s="184">
        <v>541.79</v>
      </c>
    </row>
    <row r="62" spans="1:4" s="13" customFormat="1" ht="18.75">
      <c r="A62" s="90"/>
      <c r="B62" s="14" t="s">
        <v>74</v>
      </c>
      <c r="C62" s="29" t="s">
        <v>6</v>
      </c>
      <c r="D62" s="184">
        <v>117862.47</v>
      </c>
    </row>
    <row r="63" spans="1:4" s="13" customFormat="1" ht="18.75">
      <c r="A63" s="90"/>
      <c r="B63" s="14" t="s">
        <v>75</v>
      </c>
      <c r="C63" s="29" t="s">
        <v>6</v>
      </c>
      <c r="D63" s="184">
        <v>215483.44</v>
      </c>
    </row>
    <row r="64" spans="1:4" s="13" customFormat="1" ht="18.75">
      <c r="A64" s="90"/>
      <c r="B64" s="14" t="s">
        <v>76</v>
      </c>
      <c r="C64" s="29" t="s">
        <v>6</v>
      </c>
      <c r="D64" s="184">
        <v>0</v>
      </c>
    </row>
    <row r="65" spans="1:4" s="13" customFormat="1" ht="18.75">
      <c r="A65" s="90"/>
      <c r="B65" s="14" t="s">
        <v>77</v>
      </c>
      <c r="C65" s="29" t="s">
        <v>6</v>
      </c>
      <c r="D65" s="184">
        <v>856060.2</v>
      </c>
    </row>
    <row r="66" spans="1:4" s="13" customFormat="1" ht="18.75">
      <c r="A66" s="90"/>
      <c r="B66" s="14" t="s">
        <v>78</v>
      </c>
      <c r="C66" s="29" t="s">
        <v>6</v>
      </c>
      <c r="D66" s="184">
        <v>135749.32</v>
      </c>
    </row>
    <row r="67" spans="1:4" s="13" customFormat="1" ht="18.75">
      <c r="A67" s="90"/>
      <c r="B67" s="14" t="s">
        <v>552</v>
      </c>
      <c r="C67" s="29" t="s">
        <v>6</v>
      </c>
      <c r="D67" s="184">
        <v>278.07</v>
      </c>
    </row>
    <row r="68" spans="1:4" s="13" customFormat="1" ht="18.75">
      <c r="A68" s="90"/>
      <c r="B68" s="14" t="s">
        <v>79</v>
      </c>
      <c r="C68" s="29" t="s">
        <v>6</v>
      </c>
      <c r="D68" s="184">
        <v>43192.75</v>
      </c>
    </row>
    <row r="69" spans="1:4" s="13" customFormat="1" ht="15.75">
      <c r="A69" s="91"/>
      <c r="B69" s="14" t="s">
        <v>553</v>
      </c>
      <c r="C69" s="29" t="s">
        <v>6</v>
      </c>
      <c r="D69" s="185">
        <v>4286.66</v>
      </c>
    </row>
    <row r="70" spans="1:70" s="15" customFormat="1" ht="18.75">
      <c r="A70" s="72" t="s">
        <v>554</v>
      </c>
      <c r="B70" s="72"/>
      <c r="C70" s="29" t="s">
        <v>6</v>
      </c>
      <c r="D70" s="184">
        <f>SUM(D45-D57)</f>
        <v>-35574.48999999999</v>
      </c>
      <c r="E70" s="48"/>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row>
    <row r="71" spans="1:70" s="15" customFormat="1" ht="25.5">
      <c r="A71" s="72" t="s">
        <v>555</v>
      </c>
      <c r="B71" s="72"/>
      <c r="C71" s="29" t="s">
        <v>7</v>
      </c>
      <c r="D71" s="181">
        <v>81.23</v>
      </c>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row>
    <row r="72" spans="1:70" s="15" customFormat="1" ht="15.75">
      <c r="A72" s="80" t="s">
        <v>80</v>
      </c>
      <c r="B72" s="81"/>
      <c r="C72" s="92"/>
      <c r="D72" s="49"/>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row>
    <row r="73" spans="1:70" s="15" customFormat="1" ht="47.25" customHeight="1">
      <c r="A73" s="72" t="s">
        <v>81</v>
      </c>
      <c r="B73" s="72"/>
      <c r="C73" s="21"/>
      <c r="D73" s="186" t="s">
        <v>693</v>
      </c>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row>
    <row r="74" spans="1:70" s="15" customFormat="1" ht="15.75">
      <c r="A74" s="99" t="s">
        <v>82</v>
      </c>
      <c r="B74" s="99"/>
      <c r="C74" s="29" t="s">
        <v>6</v>
      </c>
      <c r="D74" s="187">
        <v>37438.8</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row>
    <row r="75" spans="1:70" s="15" customFormat="1" ht="21" customHeight="1">
      <c r="A75" s="93" t="s">
        <v>83</v>
      </c>
      <c r="B75" s="94"/>
      <c r="C75" s="29" t="s">
        <v>475</v>
      </c>
      <c r="D75" s="188" t="s">
        <v>694</v>
      </c>
      <c r="E75" s="16"/>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row>
    <row r="76" spans="1:4" s="13" customFormat="1" ht="25.5" customHeight="1">
      <c r="A76" s="72" t="s">
        <v>84</v>
      </c>
      <c r="B76" s="72"/>
      <c r="C76" s="29"/>
      <c r="D76" s="38"/>
    </row>
    <row r="77" spans="1:4" s="13" customFormat="1" ht="15.75">
      <c r="A77" s="99" t="s">
        <v>85</v>
      </c>
      <c r="B77" s="99"/>
      <c r="C77" s="29"/>
      <c r="D77" s="38"/>
    </row>
    <row r="78" spans="1:4" s="13" customFormat="1" ht="15.75">
      <c r="A78" s="100"/>
      <c r="B78" s="14" t="s">
        <v>556</v>
      </c>
      <c r="C78" s="17"/>
      <c r="D78" s="189"/>
    </row>
    <row r="79" spans="1:4" s="13" customFormat="1" ht="12.75" customHeight="1">
      <c r="A79" s="101"/>
      <c r="B79" s="14" t="s">
        <v>557</v>
      </c>
      <c r="C79" s="17" t="s">
        <v>5</v>
      </c>
      <c r="D79" s="189"/>
    </row>
    <row r="80" spans="1:4" s="13" customFormat="1" ht="84" customHeight="1">
      <c r="A80" s="101"/>
      <c r="B80" s="14" t="s">
        <v>87</v>
      </c>
      <c r="C80" s="17" t="s">
        <v>6</v>
      </c>
      <c r="D80" s="189"/>
    </row>
    <row r="81" spans="1:4" s="13" customFormat="1" ht="77.25" customHeight="1">
      <c r="A81" s="101"/>
      <c r="B81" s="14" t="s">
        <v>558</v>
      </c>
      <c r="C81" s="17" t="s">
        <v>6</v>
      </c>
      <c r="D81" s="189"/>
    </row>
    <row r="82" spans="1:4" s="13" customFormat="1" ht="48.75" customHeight="1">
      <c r="A82" s="101"/>
      <c r="B82" s="14" t="s">
        <v>559</v>
      </c>
      <c r="C82" s="17" t="s">
        <v>449</v>
      </c>
      <c r="D82" s="189"/>
    </row>
    <row r="83" spans="1:4" s="13" customFormat="1" ht="63" customHeight="1">
      <c r="A83" s="102"/>
      <c r="B83" s="14" t="s">
        <v>560</v>
      </c>
      <c r="C83" s="17" t="s">
        <v>449</v>
      </c>
      <c r="D83" s="189"/>
    </row>
    <row r="84" spans="1:4" s="13" customFormat="1" ht="15.75">
      <c r="A84" s="99" t="s">
        <v>88</v>
      </c>
      <c r="B84" s="99"/>
      <c r="C84" s="29"/>
      <c r="D84" s="189"/>
    </row>
    <row r="85" spans="1:4" s="13" customFormat="1" ht="15.75">
      <c r="A85" s="100"/>
      <c r="B85" s="14" t="s">
        <v>556</v>
      </c>
      <c r="C85" s="17"/>
      <c r="D85" s="189"/>
    </row>
    <row r="86" spans="1:4" s="13" customFormat="1" ht="15.75">
      <c r="A86" s="101"/>
      <c r="B86" s="14" t="s">
        <v>557</v>
      </c>
      <c r="C86" s="17" t="s">
        <v>5</v>
      </c>
      <c r="D86" s="189"/>
    </row>
    <row r="87" spans="1:4" s="13" customFormat="1" ht="84.75" customHeight="1">
      <c r="A87" s="101"/>
      <c r="B87" s="14" t="s">
        <v>87</v>
      </c>
      <c r="C87" s="17" t="s">
        <v>6</v>
      </c>
      <c r="D87" s="189"/>
    </row>
    <row r="88" spans="1:4" s="13" customFormat="1" ht="79.5" customHeight="1">
      <c r="A88" s="101"/>
      <c r="B88" s="14" t="s">
        <v>558</v>
      </c>
      <c r="C88" s="17" t="s">
        <v>6</v>
      </c>
      <c r="D88" s="189"/>
    </row>
    <row r="89" spans="1:4" s="13" customFormat="1" ht="49.5" customHeight="1">
      <c r="A89" s="101"/>
      <c r="B89" s="14" t="s">
        <v>559</v>
      </c>
      <c r="C89" s="17" t="s">
        <v>449</v>
      </c>
      <c r="D89" s="189"/>
    </row>
    <row r="90" spans="1:4" s="13" customFormat="1" ht="59.25" customHeight="1">
      <c r="A90" s="102"/>
      <c r="B90" s="14" t="s">
        <v>560</v>
      </c>
      <c r="C90" s="17" t="s">
        <v>449</v>
      </c>
      <c r="D90" s="189"/>
    </row>
    <row r="91" spans="1:4" s="13" customFormat="1" ht="15.75">
      <c r="A91" s="99" t="s">
        <v>89</v>
      </c>
      <c r="B91" s="99"/>
      <c r="C91" s="29"/>
      <c r="D91" s="190"/>
    </row>
    <row r="92" spans="1:4" s="13" customFormat="1" ht="299.25">
      <c r="A92" s="103"/>
      <c r="B92" s="18" t="s">
        <v>86</v>
      </c>
      <c r="C92" s="19"/>
      <c r="D92" s="186" t="s">
        <v>539</v>
      </c>
    </row>
    <row r="93" spans="1:4" s="13" customFormat="1" ht="15.75">
      <c r="A93" s="104"/>
      <c r="B93" s="18"/>
      <c r="C93" s="19"/>
      <c r="D93" s="49"/>
    </row>
    <row r="94" spans="1:70" s="15" customFormat="1" ht="69" customHeight="1">
      <c r="A94" s="72" t="s">
        <v>90</v>
      </c>
      <c r="B94" s="72"/>
      <c r="C94" s="21"/>
      <c r="D94" s="171" t="s">
        <v>532</v>
      </c>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row>
    <row r="95" spans="1:70" s="15" customFormat="1" ht="15.75">
      <c r="A95" s="72" t="s">
        <v>561</v>
      </c>
      <c r="B95" s="72"/>
      <c r="C95" s="29" t="s">
        <v>562</v>
      </c>
      <c r="D95" s="191">
        <v>7949.4</v>
      </c>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row>
    <row r="96" spans="1:70" s="15" customFormat="1" ht="27.75" customHeight="1">
      <c r="A96" s="107" t="s">
        <v>91</v>
      </c>
      <c r="B96" s="108"/>
      <c r="C96" s="109"/>
      <c r="D96" s="38"/>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row>
    <row r="97" spans="1:70" s="15" customFormat="1" ht="15.75">
      <c r="A97" s="110" t="s">
        <v>92</v>
      </c>
      <c r="B97" s="110"/>
      <c r="C97" s="70"/>
      <c r="D97" s="38"/>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row>
    <row r="98" spans="1:70" s="15" customFormat="1" ht="131.25" customHeight="1">
      <c r="A98" s="111"/>
      <c r="B98" s="67" t="s">
        <v>94</v>
      </c>
      <c r="C98" s="65" t="s">
        <v>476</v>
      </c>
      <c r="D98" s="192" t="s">
        <v>703</v>
      </c>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row>
    <row r="99" spans="1:70" s="15" customFormat="1" ht="33" customHeight="1">
      <c r="A99" s="112"/>
      <c r="B99" s="67" t="s">
        <v>95</v>
      </c>
      <c r="C99" s="65" t="s">
        <v>476</v>
      </c>
      <c r="D99" s="178" t="s">
        <v>537</v>
      </c>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row>
    <row r="100" spans="1:70" s="15" customFormat="1" ht="36" customHeight="1">
      <c r="A100" s="113"/>
      <c r="B100" s="67" t="s">
        <v>93</v>
      </c>
      <c r="C100" s="65" t="s">
        <v>476</v>
      </c>
      <c r="D100" s="178" t="s">
        <v>704</v>
      </c>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row>
    <row r="101" spans="1:70" s="15" customFormat="1" ht="15.75">
      <c r="A101" s="110" t="s">
        <v>96</v>
      </c>
      <c r="B101" s="110"/>
      <c r="C101" s="65" t="s">
        <v>47</v>
      </c>
      <c r="D101" s="193" t="s">
        <v>679</v>
      </c>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row>
    <row r="102" spans="1:70" s="15" customFormat="1" ht="15.75">
      <c r="A102" s="111"/>
      <c r="B102" s="67" t="s">
        <v>97</v>
      </c>
      <c r="C102" s="65" t="s">
        <v>449</v>
      </c>
      <c r="D102" s="50">
        <v>21.36</v>
      </c>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row>
    <row r="103" spans="1:70" s="15" customFormat="1" ht="15.75">
      <c r="A103" s="112"/>
      <c r="B103" s="67" t="s">
        <v>98</v>
      </c>
      <c r="C103" s="65" t="s">
        <v>449</v>
      </c>
      <c r="D103" s="50">
        <v>95.47</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row>
    <row r="104" spans="1:70" s="15" customFormat="1" ht="15.75">
      <c r="A104" s="112"/>
      <c r="B104" s="67" t="s">
        <v>100</v>
      </c>
      <c r="C104" s="65" t="s">
        <v>449</v>
      </c>
      <c r="D104" s="50">
        <v>2.57</v>
      </c>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row>
    <row r="105" spans="1:70" s="15" customFormat="1" ht="24.75" customHeight="1">
      <c r="A105" s="112"/>
      <c r="B105" s="67" t="s">
        <v>563</v>
      </c>
      <c r="C105" s="65" t="s">
        <v>449</v>
      </c>
      <c r="D105" s="50">
        <v>0.03</v>
      </c>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row>
    <row r="106" spans="1:70" s="15" customFormat="1" ht="26.25" customHeight="1">
      <c r="A106" s="113"/>
      <c r="B106" s="67" t="s">
        <v>99</v>
      </c>
      <c r="C106" s="65" t="s">
        <v>449</v>
      </c>
      <c r="D106" s="194">
        <v>1.71</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row>
    <row r="107" spans="1:70" s="15" customFormat="1" ht="15.75">
      <c r="A107" s="73" t="s">
        <v>101</v>
      </c>
      <c r="B107" s="74"/>
      <c r="C107" s="21"/>
      <c r="D107" s="49"/>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row>
    <row r="108" spans="1:70" s="15" customFormat="1" ht="15.75">
      <c r="A108" s="80" t="s">
        <v>101</v>
      </c>
      <c r="B108" s="81"/>
      <c r="C108" s="92"/>
      <c r="D108" s="49"/>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row>
    <row r="109" spans="1:70" s="15" customFormat="1" ht="25.5" customHeight="1">
      <c r="A109" s="73" t="s">
        <v>564</v>
      </c>
      <c r="B109" s="74"/>
      <c r="C109" s="29" t="s">
        <v>565</v>
      </c>
      <c r="D109" s="50"/>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row>
    <row r="110" spans="1:70" s="15" customFormat="1" ht="12.75" customHeight="1">
      <c r="A110" s="83" t="s">
        <v>102</v>
      </c>
      <c r="B110" s="84"/>
      <c r="C110" s="29" t="s">
        <v>5</v>
      </c>
      <c r="D110" s="50"/>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row>
    <row r="111" spans="1:70" s="15" customFormat="1" ht="24.75" customHeight="1">
      <c r="A111" s="83" t="s">
        <v>103</v>
      </c>
      <c r="B111" s="84"/>
      <c r="C111" s="29" t="s">
        <v>5</v>
      </c>
      <c r="D111" s="50"/>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row>
    <row r="112" spans="1:70" s="15" customFormat="1" ht="27" customHeight="1">
      <c r="A112" s="105" t="s">
        <v>566</v>
      </c>
      <c r="B112" s="106"/>
      <c r="C112" s="24" t="s">
        <v>8</v>
      </c>
      <c r="D112" s="50"/>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row>
    <row r="113" spans="1:70" s="15" customFormat="1" ht="24" customHeight="1">
      <c r="A113" s="114" t="s">
        <v>104</v>
      </c>
      <c r="B113" s="115"/>
      <c r="C113" s="29" t="s">
        <v>8</v>
      </c>
      <c r="D113" s="50"/>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row>
    <row r="114" spans="1:70" s="15" customFormat="1" ht="26.25" customHeight="1">
      <c r="A114" s="114" t="s">
        <v>105</v>
      </c>
      <c r="B114" s="115"/>
      <c r="C114" s="43" t="s">
        <v>8</v>
      </c>
      <c r="D114" s="5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row>
    <row r="115" spans="1:70" s="15" customFormat="1" ht="29.25" customHeight="1">
      <c r="A115" s="114" t="s">
        <v>106</v>
      </c>
      <c r="B115" s="115"/>
      <c r="C115" s="43" t="s">
        <v>8</v>
      </c>
      <c r="D115" s="50"/>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row>
    <row r="116" spans="1:70" s="15" customFormat="1" ht="15.75">
      <c r="A116" s="116" t="s">
        <v>567</v>
      </c>
      <c r="B116" s="117"/>
      <c r="C116" s="43" t="s">
        <v>568</v>
      </c>
      <c r="D116" s="50"/>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row>
    <row r="117" spans="1:70" s="15" customFormat="1" ht="24.75" customHeight="1">
      <c r="A117" s="72" t="s">
        <v>569</v>
      </c>
      <c r="B117" s="72"/>
      <c r="C117" s="29" t="s">
        <v>8</v>
      </c>
      <c r="D117" s="50"/>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row>
    <row r="118" spans="1:70" s="15" customFormat="1" ht="36" customHeight="1">
      <c r="A118" s="72" t="s">
        <v>107</v>
      </c>
      <c r="B118" s="72"/>
      <c r="C118" s="29" t="s">
        <v>5</v>
      </c>
      <c r="D118" s="50"/>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row>
    <row r="119" spans="1:70" s="15" customFormat="1" ht="27" customHeight="1">
      <c r="A119" s="83" t="s">
        <v>108</v>
      </c>
      <c r="B119" s="84"/>
      <c r="C119" s="29" t="s">
        <v>5</v>
      </c>
      <c r="D119" s="50"/>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row>
    <row r="120" spans="1:70" s="15" customFormat="1" ht="25.5">
      <c r="A120" s="72" t="s">
        <v>570</v>
      </c>
      <c r="B120" s="72"/>
      <c r="C120" s="29" t="s">
        <v>8</v>
      </c>
      <c r="D120" s="50"/>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row>
    <row r="121" spans="1:70" s="15" customFormat="1" ht="25.5">
      <c r="A121" s="99" t="s">
        <v>571</v>
      </c>
      <c r="B121" s="99"/>
      <c r="C121" s="29" t="s">
        <v>8</v>
      </c>
      <c r="D121" s="50"/>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row>
    <row r="122" spans="1:70" s="15" customFormat="1" ht="25.5">
      <c r="A122" s="87" t="s">
        <v>109</v>
      </c>
      <c r="B122" s="88"/>
      <c r="C122" s="24" t="s">
        <v>8</v>
      </c>
      <c r="D122" s="50"/>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row>
    <row r="123" spans="1:70" s="15" customFormat="1" ht="15.75">
      <c r="A123" s="105" t="s">
        <v>110</v>
      </c>
      <c r="B123" s="105"/>
      <c r="C123" s="24"/>
      <c r="D123" s="50"/>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row>
    <row r="124" spans="1:70" s="15" customFormat="1" ht="15.75">
      <c r="A124" s="87" t="s">
        <v>111</v>
      </c>
      <c r="B124" s="88"/>
      <c r="C124" s="24" t="s">
        <v>5</v>
      </c>
      <c r="D124" s="50"/>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row>
    <row r="125" spans="1:70" s="15" customFormat="1" ht="25.5">
      <c r="A125" s="87" t="s">
        <v>112</v>
      </c>
      <c r="B125" s="88"/>
      <c r="C125" s="24" t="s">
        <v>572</v>
      </c>
      <c r="D125" s="50"/>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row>
    <row r="126" spans="1:70" s="15" customFormat="1" ht="26.25" customHeight="1">
      <c r="A126" s="105" t="s">
        <v>113</v>
      </c>
      <c r="B126" s="105"/>
      <c r="C126" s="24" t="s">
        <v>9</v>
      </c>
      <c r="D126" s="50"/>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row>
    <row r="127" spans="1:4" s="13" customFormat="1" ht="28.5" customHeight="1">
      <c r="A127" s="105" t="s">
        <v>114</v>
      </c>
      <c r="B127" s="105"/>
      <c r="C127" s="24"/>
      <c r="D127" s="50"/>
    </row>
    <row r="128" spans="1:4" s="13" customFormat="1" ht="27.75" customHeight="1">
      <c r="A128" s="83" t="s">
        <v>115</v>
      </c>
      <c r="B128" s="118"/>
      <c r="C128" s="29" t="s">
        <v>5</v>
      </c>
      <c r="D128" s="50"/>
    </row>
    <row r="129" spans="1:4" s="13" customFormat="1" ht="15.75">
      <c r="A129" s="83" t="s">
        <v>116</v>
      </c>
      <c r="B129" s="118"/>
      <c r="C129" s="29" t="s">
        <v>5</v>
      </c>
      <c r="D129" s="50"/>
    </row>
    <row r="130" spans="1:4" s="13" customFormat="1" ht="25.5" customHeight="1">
      <c r="A130" s="83" t="s">
        <v>117</v>
      </c>
      <c r="B130" s="118"/>
      <c r="C130" s="29" t="s">
        <v>5</v>
      </c>
      <c r="D130" s="195"/>
    </row>
    <row r="131" spans="1:4" s="13" customFormat="1" ht="24.75" customHeight="1">
      <c r="A131" s="93" t="s">
        <v>118</v>
      </c>
      <c r="B131" s="119"/>
      <c r="C131" s="29" t="s">
        <v>8</v>
      </c>
      <c r="D131" s="50"/>
    </row>
    <row r="132" spans="1:4" s="13" customFormat="1" ht="28.5" customHeight="1">
      <c r="A132" s="89"/>
      <c r="B132" s="14" t="s">
        <v>119</v>
      </c>
      <c r="C132" s="29" t="s">
        <v>8</v>
      </c>
      <c r="D132" s="51"/>
    </row>
    <row r="133" spans="1:4" s="13" customFormat="1" ht="25.5">
      <c r="A133" s="91"/>
      <c r="B133" s="14" t="s">
        <v>120</v>
      </c>
      <c r="C133" s="29" t="s">
        <v>8</v>
      </c>
      <c r="D133" s="51"/>
    </row>
    <row r="134" spans="1:4" s="13" customFormat="1" ht="28.5" customHeight="1">
      <c r="A134" s="83" t="s">
        <v>121</v>
      </c>
      <c r="B134" s="118"/>
      <c r="C134" s="29" t="s">
        <v>8</v>
      </c>
      <c r="D134" s="50"/>
    </row>
    <row r="135" spans="1:4" s="13" customFormat="1" ht="54" customHeight="1">
      <c r="A135" s="87" t="s">
        <v>122</v>
      </c>
      <c r="B135" s="88"/>
      <c r="C135" s="29" t="s">
        <v>5</v>
      </c>
      <c r="D135" s="50"/>
    </row>
    <row r="136" spans="1:4" s="13" customFormat="1" ht="15.75">
      <c r="A136" s="80" t="s">
        <v>123</v>
      </c>
      <c r="B136" s="81"/>
      <c r="C136" s="92"/>
      <c r="D136" s="38"/>
    </row>
    <row r="137" spans="1:4" s="13" customFormat="1" ht="15.75">
      <c r="A137" s="72" t="s">
        <v>124</v>
      </c>
      <c r="B137" s="72"/>
      <c r="C137" s="21"/>
      <c r="D137" s="52"/>
    </row>
    <row r="138" spans="1:4" s="13" customFormat="1" ht="15.75">
      <c r="A138" s="72" t="s">
        <v>125</v>
      </c>
      <c r="B138" s="72"/>
      <c r="C138" s="21"/>
      <c r="D138" s="52"/>
    </row>
    <row r="139" spans="1:4" s="13" customFormat="1" ht="15.75">
      <c r="A139" s="72" t="s">
        <v>126</v>
      </c>
      <c r="B139" s="72"/>
      <c r="C139" s="21"/>
      <c r="D139" s="52"/>
    </row>
    <row r="140" spans="1:4" s="13" customFormat="1" ht="15.75">
      <c r="A140" s="72" t="s">
        <v>127</v>
      </c>
      <c r="B140" s="72"/>
      <c r="C140" s="21"/>
      <c r="D140" s="52"/>
    </row>
    <row r="141" spans="1:4" s="13" customFormat="1" ht="15.75">
      <c r="A141" s="72" t="s">
        <v>128</v>
      </c>
      <c r="B141" s="72"/>
      <c r="C141" s="21"/>
      <c r="D141" s="53"/>
    </row>
    <row r="142" spans="1:4" s="13" customFormat="1" ht="15.75">
      <c r="A142" s="72" t="s">
        <v>129</v>
      </c>
      <c r="B142" s="72"/>
      <c r="C142" s="21"/>
      <c r="D142" s="52"/>
    </row>
    <row r="143" spans="1:4" s="13" customFormat="1" ht="15.75">
      <c r="A143" s="80" t="s">
        <v>124</v>
      </c>
      <c r="B143" s="81"/>
      <c r="C143" s="92"/>
      <c r="D143" s="52"/>
    </row>
    <row r="144" spans="1:4" s="13" customFormat="1" ht="24.75" customHeight="1">
      <c r="A144" s="110" t="s">
        <v>130</v>
      </c>
      <c r="B144" s="110"/>
      <c r="C144" s="65" t="s">
        <v>27</v>
      </c>
      <c r="D144" s="196">
        <v>2.98</v>
      </c>
    </row>
    <row r="145" spans="1:4" s="13" customFormat="1" ht="25.5">
      <c r="A145" s="120" t="s">
        <v>131</v>
      </c>
      <c r="B145" s="121"/>
      <c r="C145" s="65" t="s">
        <v>10</v>
      </c>
      <c r="D145" s="197" t="s">
        <v>700</v>
      </c>
    </row>
    <row r="146" spans="1:4" s="13" customFormat="1" ht="25.5">
      <c r="A146" s="122" t="s">
        <v>132</v>
      </c>
      <c r="B146" s="123"/>
      <c r="C146" s="65" t="s">
        <v>10</v>
      </c>
      <c r="D146" s="50"/>
    </row>
    <row r="147" spans="1:4" s="13" customFormat="1" ht="25.5">
      <c r="A147" s="120" t="s">
        <v>447</v>
      </c>
      <c r="B147" s="121"/>
      <c r="C147" s="65" t="s">
        <v>10</v>
      </c>
      <c r="D147" s="197" t="s">
        <v>701</v>
      </c>
    </row>
    <row r="148" spans="1:4" s="13" customFormat="1" ht="25.5">
      <c r="A148" s="66"/>
      <c r="B148" s="67" t="s">
        <v>133</v>
      </c>
      <c r="C148" s="65" t="s">
        <v>10</v>
      </c>
      <c r="D148" s="197" t="s">
        <v>702</v>
      </c>
    </row>
    <row r="149" spans="1:4" s="13" customFormat="1" ht="48" customHeight="1">
      <c r="A149" s="68"/>
      <c r="B149" s="67" t="s">
        <v>134</v>
      </c>
      <c r="C149" s="65" t="s">
        <v>10</v>
      </c>
      <c r="D149" s="197" t="s">
        <v>701</v>
      </c>
    </row>
    <row r="150" spans="1:4" s="13" customFormat="1" ht="25.5">
      <c r="A150" s="120" t="s">
        <v>135</v>
      </c>
      <c r="B150" s="121"/>
      <c r="C150" s="65" t="s">
        <v>10</v>
      </c>
      <c r="D150" s="50"/>
    </row>
    <row r="151" spans="1:4" s="13" customFormat="1" ht="14.25" customHeight="1">
      <c r="A151" s="120" t="s">
        <v>573</v>
      </c>
      <c r="B151" s="121"/>
      <c r="C151" s="65" t="s">
        <v>11</v>
      </c>
      <c r="D151" s="50"/>
    </row>
    <row r="152" spans="1:4" s="13" customFormat="1" ht="36.75" customHeight="1">
      <c r="A152" s="111"/>
      <c r="B152" s="69" t="s">
        <v>136</v>
      </c>
      <c r="C152" s="65" t="s">
        <v>11</v>
      </c>
      <c r="D152" s="50"/>
    </row>
    <row r="153" spans="1:4" s="13" customFormat="1" ht="38.25" customHeight="1">
      <c r="A153" s="113"/>
      <c r="B153" s="69" t="s">
        <v>137</v>
      </c>
      <c r="C153" s="65" t="s">
        <v>11</v>
      </c>
      <c r="D153" s="50"/>
    </row>
    <row r="154" spans="1:70" s="15" customFormat="1" ht="15.75">
      <c r="A154" s="72" t="s">
        <v>138</v>
      </c>
      <c r="B154" s="72"/>
      <c r="C154" s="29"/>
      <c r="D154" s="52"/>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row>
    <row r="155" spans="1:70" s="15" customFormat="1" ht="15.75">
      <c r="A155" s="72" t="s">
        <v>140</v>
      </c>
      <c r="B155" s="72"/>
      <c r="C155" s="29"/>
      <c r="D155" s="50">
        <v>0</v>
      </c>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row>
    <row r="156" spans="1:70" s="15" customFormat="1" ht="26.25" customHeight="1">
      <c r="A156" s="83" t="s">
        <v>139</v>
      </c>
      <c r="B156" s="84"/>
      <c r="C156" s="29" t="s">
        <v>12</v>
      </c>
      <c r="D156" s="50">
        <v>0</v>
      </c>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row>
    <row r="157" spans="1:70" s="15" customFormat="1" ht="30.75" customHeight="1">
      <c r="A157" s="32"/>
      <c r="B157" s="44" t="s">
        <v>141</v>
      </c>
      <c r="C157" s="29" t="s">
        <v>12</v>
      </c>
      <c r="D157" s="50">
        <v>0</v>
      </c>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row>
    <row r="158" spans="1:70" s="15" customFormat="1" ht="25.5">
      <c r="A158" s="83" t="s">
        <v>142</v>
      </c>
      <c r="B158" s="84"/>
      <c r="C158" s="29" t="s">
        <v>12</v>
      </c>
      <c r="D158" s="50"/>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row>
    <row r="159" spans="1:70" s="15" customFormat="1" ht="25.5" customHeight="1">
      <c r="A159" s="124"/>
      <c r="B159" s="44" t="s">
        <v>143</v>
      </c>
      <c r="C159" s="29" t="s">
        <v>12</v>
      </c>
      <c r="D159" s="50">
        <v>0</v>
      </c>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row>
    <row r="160" spans="1:70" s="15" customFormat="1" ht="27" customHeight="1">
      <c r="A160" s="124"/>
      <c r="B160" s="44" t="s">
        <v>144</v>
      </c>
      <c r="C160" s="29" t="s">
        <v>12</v>
      </c>
      <c r="D160" s="50">
        <v>0</v>
      </c>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row>
    <row r="161" spans="1:70" s="15" customFormat="1" ht="24" customHeight="1">
      <c r="A161" s="124"/>
      <c r="B161" s="44" t="s">
        <v>145</v>
      </c>
      <c r="C161" s="29" t="s">
        <v>12</v>
      </c>
      <c r="D161" s="50">
        <v>0</v>
      </c>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row>
    <row r="162" spans="1:70" s="15" customFormat="1" ht="15.75">
      <c r="A162" s="72" t="s">
        <v>146</v>
      </c>
      <c r="B162" s="72"/>
      <c r="C162" s="29"/>
      <c r="D162" s="50"/>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row>
    <row r="163" spans="1:70" s="15" customFormat="1" ht="24.75" customHeight="1">
      <c r="A163" s="83" t="s">
        <v>139</v>
      </c>
      <c r="B163" s="84"/>
      <c r="C163" s="29" t="s">
        <v>12</v>
      </c>
      <c r="D163" s="50">
        <v>4.029</v>
      </c>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row>
    <row r="164" spans="1:70" s="15" customFormat="1" ht="25.5" customHeight="1">
      <c r="A164" s="32"/>
      <c r="B164" s="44" t="s">
        <v>141</v>
      </c>
      <c r="C164" s="29" t="s">
        <v>12</v>
      </c>
      <c r="D164" s="50">
        <v>4.029</v>
      </c>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row>
    <row r="165" spans="1:70" s="15" customFormat="1" ht="25.5" customHeight="1">
      <c r="A165" s="72" t="s">
        <v>147</v>
      </c>
      <c r="B165" s="72"/>
      <c r="C165" s="45" t="s">
        <v>12</v>
      </c>
      <c r="D165" s="50">
        <v>0</v>
      </c>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row>
    <row r="166" spans="1:4" s="13" customFormat="1" ht="15.75">
      <c r="A166" s="80" t="s">
        <v>125</v>
      </c>
      <c r="B166" s="81"/>
      <c r="C166" s="92"/>
      <c r="D166" s="49"/>
    </row>
    <row r="167" spans="1:4" s="13" customFormat="1" ht="39" customHeight="1">
      <c r="A167" s="72" t="s">
        <v>574</v>
      </c>
      <c r="B167" s="72"/>
      <c r="C167" s="29" t="s">
        <v>448</v>
      </c>
      <c r="D167" s="50">
        <v>279.85</v>
      </c>
    </row>
    <row r="168" spans="1:4" s="13" customFormat="1" ht="15">
      <c r="A168" s="73" t="s">
        <v>148</v>
      </c>
      <c r="B168" s="74"/>
      <c r="C168" s="29" t="s">
        <v>448</v>
      </c>
      <c r="D168" s="198">
        <f>D171</f>
        <v>5.25</v>
      </c>
    </row>
    <row r="169" spans="1:4" s="13" customFormat="1" ht="60" customHeight="1">
      <c r="A169" s="89"/>
      <c r="B169" s="14" t="s">
        <v>575</v>
      </c>
      <c r="C169" s="29" t="s">
        <v>448</v>
      </c>
      <c r="D169" s="198">
        <v>0</v>
      </c>
    </row>
    <row r="170" spans="1:4" s="13" customFormat="1" ht="25.5" customHeight="1">
      <c r="A170" s="90"/>
      <c r="B170" s="14" t="s">
        <v>149</v>
      </c>
      <c r="C170" s="29" t="s">
        <v>448</v>
      </c>
      <c r="D170" s="198">
        <v>0</v>
      </c>
    </row>
    <row r="171" spans="1:4" s="13" customFormat="1" ht="60" customHeight="1">
      <c r="A171" s="90"/>
      <c r="B171" s="14" t="s">
        <v>150</v>
      </c>
      <c r="C171" s="29" t="s">
        <v>448</v>
      </c>
      <c r="D171" s="198">
        <v>5.25</v>
      </c>
    </row>
    <row r="172" spans="1:4" s="13" customFormat="1" ht="24" customHeight="1">
      <c r="A172" s="91"/>
      <c r="B172" s="14" t="s">
        <v>151</v>
      </c>
      <c r="C172" s="29" t="s">
        <v>448</v>
      </c>
      <c r="D172" s="198">
        <v>0</v>
      </c>
    </row>
    <row r="173" spans="1:4" s="13" customFormat="1" ht="15">
      <c r="A173" s="73" t="s">
        <v>152</v>
      </c>
      <c r="B173" s="74"/>
      <c r="C173" s="29" t="s">
        <v>448</v>
      </c>
      <c r="D173" s="199">
        <f>D174+D177</f>
        <v>274.6</v>
      </c>
    </row>
    <row r="174" spans="1:4" s="13" customFormat="1" ht="23.25" customHeight="1">
      <c r="A174" s="100"/>
      <c r="B174" s="14" t="s">
        <v>576</v>
      </c>
      <c r="C174" s="29" t="s">
        <v>448</v>
      </c>
      <c r="D174" s="199">
        <v>110.2</v>
      </c>
    </row>
    <row r="175" spans="1:4" s="13" customFormat="1" ht="23.25" customHeight="1">
      <c r="A175" s="98"/>
      <c r="B175" s="14" t="s">
        <v>149</v>
      </c>
      <c r="C175" s="29" t="s">
        <v>448</v>
      </c>
      <c r="D175" s="199">
        <v>0</v>
      </c>
    </row>
    <row r="176" spans="1:4" s="13" customFormat="1" ht="60" customHeight="1">
      <c r="A176" s="100"/>
      <c r="B176" s="14" t="s">
        <v>150</v>
      </c>
      <c r="C176" s="29" t="s">
        <v>448</v>
      </c>
      <c r="D176" s="199">
        <v>0</v>
      </c>
    </row>
    <row r="177" spans="1:4" s="13" customFormat="1" ht="24" customHeight="1">
      <c r="A177" s="98"/>
      <c r="B177" s="14" t="s">
        <v>151</v>
      </c>
      <c r="C177" s="29" t="s">
        <v>448</v>
      </c>
      <c r="D177" s="199">
        <v>164.4</v>
      </c>
    </row>
    <row r="178" spans="1:4" s="13" customFormat="1" ht="15">
      <c r="A178" s="105" t="s">
        <v>577</v>
      </c>
      <c r="B178" s="105"/>
      <c r="C178" s="24" t="s">
        <v>448</v>
      </c>
      <c r="D178" s="198">
        <v>0</v>
      </c>
    </row>
    <row r="179" spans="1:4" s="13" customFormat="1" ht="72" customHeight="1">
      <c r="A179" s="127"/>
      <c r="B179" s="46" t="s">
        <v>576</v>
      </c>
      <c r="C179" s="24" t="s">
        <v>448</v>
      </c>
      <c r="D179" s="199">
        <v>0</v>
      </c>
    </row>
    <row r="180" spans="1:4" s="13" customFormat="1" ht="27" customHeight="1">
      <c r="A180" s="128"/>
      <c r="B180" s="46" t="s">
        <v>149</v>
      </c>
      <c r="C180" s="24" t="s">
        <v>448</v>
      </c>
      <c r="D180" s="198">
        <v>0</v>
      </c>
    </row>
    <row r="181" spans="1:4" s="13" customFormat="1" ht="60" customHeight="1">
      <c r="A181" s="128"/>
      <c r="B181" s="46" t="s">
        <v>150</v>
      </c>
      <c r="C181" s="24" t="s">
        <v>448</v>
      </c>
      <c r="D181" s="198">
        <v>0</v>
      </c>
    </row>
    <row r="182" spans="1:4" s="13" customFormat="1" ht="24" customHeight="1">
      <c r="A182" s="129"/>
      <c r="B182" s="46" t="s">
        <v>151</v>
      </c>
      <c r="C182" s="24" t="s">
        <v>448</v>
      </c>
      <c r="D182" s="198">
        <v>0</v>
      </c>
    </row>
    <row r="183" spans="1:4" s="13" customFormat="1" ht="17.25" customHeight="1">
      <c r="A183" s="72" t="s">
        <v>578</v>
      </c>
      <c r="B183" s="72"/>
      <c r="C183" s="29" t="s">
        <v>448</v>
      </c>
      <c r="D183" s="198">
        <v>610.009</v>
      </c>
    </row>
    <row r="184" spans="1:4" s="13" customFormat="1" ht="16.5" customHeight="1">
      <c r="A184" s="72" t="s">
        <v>579</v>
      </c>
      <c r="B184" s="72"/>
      <c r="C184" s="29" t="s">
        <v>448</v>
      </c>
      <c r="D184" s="198">
        <v>2.057</v>
      </c>
    </row>
    <row r="185" spans="1:4" s="13" customFormat="1" ht="24.75" customHeight="1">
      <c r="A185" s="125" t="s">
        <v>580</v>
      </c>
      <c r="B185" s="125"/>
      <c r="C185" s="29" t="s">
        <v>581</v>
      </c>
      <c r="D185" s="200">
        <v>1.7106</v>
      </c>
    </row>
    <row r="186" spans="1:4" s="13" customFormat="1" ht="24.75" customHeight="1">
      <c r="A186" s="125" t="s">
        <v>582</v>
      </c>
      <c r="B186" s="125"/>
      <c r="C186" s="29" t="s">
        <v>581</v>
      </c>
      <c r="D186" s="199">
        <v>0</v>
      </c>
    </row>
    <row r="187" spans="1:4" s="13" customFormat="1" ht="15.75">
      <c r="A187" s="80" t="s">
        <v>126</v>
      </c>
      <c r="B187" s="81"/>
      <c r="C187" s="92"/>
      <c r="D187" s="49"/>
    </row>
    <row r="188" spans="1:70" s="15" customFormat="1" ht="17.25" customHeight="1">
      <c r="A188" s="73" t="s">
        <v>583</v>
      </c>
      <c r="B188" s="126"/>
      <c r="C188" s="29"/>
      <c r="D188" s="49"/>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row>
    <row r="189" spans="1:70" s="15" customFormat="1" ht="48.75" customHeight="1">
      <c r="A189" s="72" t="s">
        <v>154</v>
      </c>
      <c r="B189" s="73"/>
      <c r="C189" s="29" t="s">
        <v>476</v>
      </c>
      <c r="D189" s="201" t="s">
        <v>684</v>
      </c>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row>
    <row r="190" spans="1:70" s="15" customFormat="1" ht="29.25" customHeight="1">
      <c r="A190" s="72" t="str">
        <f>PROPER("железнодорожный")</f>
        <v>Железнодорожный</v>
      </c>
      <c r="B190" s="73"/>
      <c r="C190" s="29" t="s">
        <v>476</v>
      </c>
      <c r="D190" s="198" t="s">
        <v>534</v>
      </c>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row>
    <row r="191" spans="1:70" s="15" customFormat="1" ht="39.75" customHeight="1">
      <c r="A191" s="72" t="str">
        <f>PROPER("речной")</f>
        <v>Речной</v>
      </c>
      <c r="B191" s="73"/>
      <c r="C191" s="29" t="s">
        <v>476</v>
      </c>
      <c r="D191" s="202" t="s">
        <v>685</v>
      </c>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row>
    <row r="192" spans="1:70" s="15" customFormat="1" ht="50.25" customHeight="1">
      <c r="A192" s="72" t="str">
        <f>PROPER("автомобильный")</f>
        <v>Автомобильный</v>
      </c>
      <c r="B192" s="73"/>
      <c r="C192" s="29" t="s">
        <v>476</v>
      </c>
      <c r="D192" s="202" t="s">
        <v>686</v>
      </c>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row>
    <row r="193" spans="1:70" s="15" customFormat="1" ht="19.5" customHeight="1">
      <c r="A193" s="80" t="s">
        <v>155</v>
      </c>
      <c r="B193" s="81"/>
      <c r="C193" s="92"/>
      <c r="D193" s="198"/>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row>
    <row r="194" spans="1:70" s="15" customFormat="1" ht="25.5">
      <c r="A194" s="72" t="str">
        <f>PROPER("РАДИОТЕЛЕФОННАЯ")&amp;LOWER(" СОТОВАЯ СВЯЗЬ")</f>
        <v>Радиотелефонная сотовая связь</v>
      </c>
      <c r="B194" s="72"/>
      <c r="C194" s="29" t="s">
        <v>476</v>
      </c>
      <c r="D194" s="202" t="s">
        <v>687</v>
      </c>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row>
    <row r="195" spans="1:70" s="15" customFormat="1" ht="26.25" customHeight="1">
      <c r="A195" s="72" t="str">
        <f>PROPER("СТАЦИОНАРНАЯ")&amp;LOWER(" СОТОВАЯ СВЯЗЬ")</f>
        <v>Стационарная сотовая связь</v>
      </c>
      <c r="B195" s="72"/>
      <c r="C195" s="29" t="s">
        <v>476</v>
      </c>
      <c r="D195" s="202" t="s">
        <v>688</v>
      </c>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row>
    <row r="196" spans="1:70" s="15" customFormat="1" ht="24.75" customHeight="1">
      <c r="A196" s="72" t="str">
        <f>PROPER("ИНТЕРНЕТ")</f>
        <v>Интернет</v>
      </c>
      <c r="B196" s="72"/>
      <c r="C196" s="29" t="s">
        <v>476</v>
      </c>
      <c r="D196" s="202" t="s">
        <v>689</v>
      </c>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row>
    <row r="197" spans="1:70" s="15" customFormat="1" ht="50.25" customHeight="1">
      <c r="A197" s="72" t="str">
        <f>PROPER("ТВ-, РАДИОВЕЩАНИЕ")</f>
        <v>Тв-, Радиовещание</v>
      </c>
      <c r="B197" s="72"/>
      <c r="C197" s="29" t="s">
        <v>476</v>
      </c>
      <c r="D197" s="202" t="s">
        <v>690</v>
      </c>
      <c r="E197" s="22"/>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row>
    <row r="198" spans="1:70" s="15" customFormat="1" ht="29.25" customHeight="1">
      <c r="A198" s="72" t="str">
        <f>PROPER("ПОЧТОВАЯ")&amp;LOWER(" СВЯЗЬ")</f>
        <v>Почтовая связь</v>
      </c>
      <c r="B198" s="72"/>
      <c r="C198" s="29" t="s">
        <v>476</v>
      </c>
      <c r="D198" s="202" t="s">
        <v>691</v>
      </c>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row>
    <row r="199" spans="1:70" s="15" customFormat="1" ht="25.5">
      <c r="A199" s="72" t="str">
        <f>PROPER("ПРОЧЕЕ")</f>
        <v>Прочее</v>
      </c>
      <c r="B199" s="72"/>
      <c r="C199" s="29" t="s">
        <v>476</v>
      </c>
      <c r="D199" s="198"/>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row>
    <row r="200" spans="1:70" s="15" customFormat="1" ht="15.75">
      <c r="A200" s="80" t="s">
        <v>127</v>
      </c>
      <c r="B200" s="81"/>
      <c r="C200" s="92"/>
      <c r="D200" s="49"/>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row>
    <row r="201" spans="1:70" s="15" customFormat="1" ht="15.75">
      <c r="A201" s="72" t="s">
        <v>156</v>
      </c>
      <c r="B201" s="72"/>
      <c r="C201" s="21"/>
      <c r="D201" s="49"/>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row>
    <row r="202" spans="1:70" s="15" customFormat="1" ht="27" customHeight="1">
      <c r="A202" s="99" t="s">
        <v>157</v>
      </c>
      <c r="B202" s="130"/>
      <c r="C202" s="29" t="s">
        <v>13</v>
      </c>
      <c r="D202" s="203">
        <v>0.260821</v>
      </c>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row>
    <row r="203" spans="1:70" s="15" customFormat="1" ht="27" customHeight="1">
      <c r="A203" s="131" t="s">
        <v>584</v>
      </c>
      <c r="B203" s="132"/>
      <c r="C203" s="29" t="s">
        <v>5</v>
      </c>
      <c r="D203" s="203">
        <v>8499</v>
      </c>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row>
    <row r="204" spans="1:70" s="15" customFormat="1" ht="25.5" customHeight="1">
      <c r="A204" s="131" t="s">
        <v>585</v>
      </c>
      <c r="B204" s="132"/>
      <c r="C204" s="29" t="s">
        <v>5</v>
      </c>
      <c r="D204" s="203">
        <v>7586</v>
      </c>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row>
    <row r="205" spans="1:70" s="15" customFormat="1" ht="31.5" customHeight="1">
      <c r="A205" s="131" t="s">
        <v>158</v>
      </c>
      <c r="B205" s="132"/>
      <c r="C205" s="29" t="s">
        <v>5</v>
      </c>
      <c r="D205" s="203">
        <v>907</v>
      </c>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row>
    <row r="206" spans="1:70" s="15" customFormat="1" ht="24.75" customHeight="1">
      <c r="A206" s="99" t="s">
        <v>159</v>
      </c>
      <c r="B206" s="130"/>
      <c r="C206" s="29" t="s">
        <v>5</v>
      </c>
      <c r="D206" s="203">
        <v>6</v>
      </c>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row>
    <row r="207" spans="1:70" s="15" customFormat="1" ht="15.75" customHeight="1">
      <c r="A207" s="32"/>
      <c r="B207" s="14" t="s">
        <v>160</v>
      </c>
      <c r="C207" s="29" t="s">
        <v>5</v>
      </c>
      <c r="D207" s="203">
        <v>0</v>
      </c>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row>
    <row r="208" spans="1:70" s="15" customFormat="1" ht="15.75">
      <c r="A208" s="72" t="s">
        <v>170</v>
      </c>
      <c r="B208" s="72"/>
      <c r="C208" s="29"/>
      <c r="D208" s="38"/>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row>
    <row r="209" spans="1:70" s="15" customFormat="1" ht="15.75">
      <c r="A209" s="99" t="s">
        <v>161</v>
      </c>
      <c r="B209" s="130"/>
      <c r="C209" s="29" t="s">
        <v>448</v>
      </c>
      <c r="D209" s="203">
        <v>97.83</v>
      </c>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row>
    <row r="210" spans="1:70" s="15" customFormat="1" ht="39" customHeight="1">
      <c r="A210" s="131" t="s">
        <v>162</v>
      </c>
      <c r="B210" s="132"/>
      <c r="C210" s="29" t="s">
        <v>5</v>
      </c>
      <c r="D210" s="203">
        <v>4882</v>
      </c>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row>
    <row r="211" spans="1:70" s="15" customFormat="1" ht="25.5" customHeight="1">
      <c r="A211" s="131" t="s">
        <v>163</v>
      </c>
      <c r="B211" s="132"/>
      <c r="C211" s="29" t="s">
        <v>5</v>
      </c>
      <c r="D211" s="203">
        <v>4806</v>
      </c>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row>
    <row r="212" spans="1:70" s="15" customFormat="1" ht="38.25" customHeight="1">
      <c r="A212" s="131" t="s">
        <v>164</v>
      </c>
      <c r="B212" s="132"/>
      <c r="C212" s="29" t="s">
        <v>5</v>
      </c>
      <c r="D212" s="203">
        <v>325</v>
      </c>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row>
    <row r="213" spans="1:70" s="15" customFormat="1" ht="38.25" customHeight="1">
      <c r="A213" s="32"/>
      <c r="B213" s="44" t="s">
        <v>165</v>
      </c>
      <c r="C213" s="29" t="s">
        <v>5</v>
      </c>
      <c r="D213" s="203">
        <v>0</v>
      </c>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row>
    <row r="214" spans="1:70" s="15" customFormat="1" ht="26.25" customHeight="1">
      <c r="A214" s="99" t="s">
        <v>166</v>
      </c>
      <c r="B214" s="130"/>
      <c r="C214" s="29" t="s">
        <v>5</v>
      </c>
      <c r="D214" s="203">
        <v>3617</v>
      </c>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row>
    <row r="215" spans="1:70" s="15" customFormat="1" ht="36.75" customHeight="1">
      <c r="A215" s="89"/>
      <c r="B215" s="14" t="s">
        <v>167</v>
      </c>
      <c r="C215" s="29" t="s">
        <v>5</v>
      </c>
      <c r="D215" s="203">
        <v>0</v>
      </c>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row>
    <row r="216" spans="1:70" s="15" customFormat="1" ht="49.5" customHeight="1">
      <c r="A216" s="91"/>
      <c r="B216" s="14" t="s">
        <v>168</v>
      </c>
      <c r="C216" s="29" t="s">
        <v>5</v>
      </c>
      <c r="D216" s="203">
        <v>0</v>
      </c>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row>
    <row r="217" spans="1:70" s="15" customFormat="1" ht="15.75">
      <c r="A217" s="72" t="s">
        <v>169</v>
      </c>
      <c r="B217" s="72"/>
      <c r="C217" s="21"/>
      <c r="D217" s="38"/>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row>
    <row r="218" spans="1:70" s="15" customFormat="1" ht="15.75">
      <c r="A218" s="72" t="str">
        <f>PROPER("ГАЗОСНАБЖЕНИЕ")&amp;LOWER(" ПРИРОДНЫМ ГАЗОМ")</f>
        <v>Газоснабжение природным газом</v>
      </c>
      <c r="B218" s="72"/>
      <c r="C218" s="21"/>
      <c r="D218" s="38"/>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row>
    <row r="219" spans="1:70" s="15" customFormat="1" ht="15.75">
      <c r="A219" s="131" t="s">
        <v>171</v>
      </c>
      <c r="B219" s="132"/>
      <c r="C219" s="29" t="s">
        <v>13</v>
      </c>
      <c r="D219" s="203">
        <v>0.197167</v>
      </c>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row>
    <row r="220" spans="1:70" s="15" customFormat="1" ht="39.75" customHeight="1">
      <c r="A220" s="131" t="s">
        <v>172</v>
      </c>
      <c r="B220" s="132"/>
      <c r="C220" s="29" t="s">
        <v>5</v>
      </c>
      <c r="D220" s="203">
        <v>3262</v>
      </c>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row>
    <row r="221" spans="1:70" s="15" customFormat="1" ht="24" customHeight="1">
      <c r="A221" s="131" t="s">
        <v>173</v>
      </c>
      <c r="B221" s="132"/>
      <c r="C221" s="29" t="s">
        <v>5</v>
      </c>
      <c r="D221" s="204">
        <v>3079</v>
      </c>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row>
    <row r="222" spans="1:70" s="15" customFormat="1" ht="24.75" customHeight="1">
      <c r="A222" s="131" t="s">
        <v>174</v>
      </c>
      <c r="B222" s="132"/>
      <c r="C222" s="29" t="s">
        <v>5</v>
      </c>
      <c r="D222" s="203">
        <v>5237</v>
      </c>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row>
    <row r="223" spans="1:70" s="15" customFormat="1" ht="25.5" customHeight="1">
      <c r="A223" s="32"/>
      <c r="B223" s="14" t="s">
        <v>175</v>
      </c>
      <c r="C223" s="29" t="s">
        <v>5</v>
      </c>
      <c r="D223" s="203">
        <v>183</v>
      </c>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row>
    <row r="224" spans="1:70" s="15" customFormat="1" ht="21.75" customHeight="1">
      <c r="A224" s="72" t="s">
        <v>176</v>
      </c>
      <c r="B224" s="72"/>
      <c r="C224" s="29"/>
      <c r="D224" s="20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row>
    <row r="225" spans="1:70" s="15" customFormat="1" ht="14.25" customHeight="1">
      <c r="A225" s="131" t="s">
        <v>171</v>
      </c>
      <c r="B225" s="132"/>
      <c r="C225" s="29" t="s">
        <v>5</v>
      </c>
      <c r="D225" s="203">
        <v>0</v>
      </c>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row>
    <row r="226" spans="1:70" s="15" customFormat="1" ht="26.25" customHeight="1">
      <c r="A226" s="131" t="s">
        <v>177</v>
      </c>
      <c r="B226" s="132"/>
      <c r="C226" s="29" t="s">
        <v>5</v>
      </c>
      <c r="D226" s="203">
        <v>0</v>
      </c>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row>
    <row r="227" spans="1:70" s="15" customFormat="1" ht="42" customHeight="1">
      <c r="A227" s="131" t="s">
        <v>178</v>
      </c>
      <c r="B227" s="132"/>
      <c r="C227" s="29" t="s">
        <v>5</v>
      </c>
      <c r="D227" s="203">
        <v>0</v>
      </c>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row>
    <row r="228" spans="1:70" s="15" customFormat="1" ht="36.75" customHeight="1">
      <c r="A228" s="131" t="s">
        <v>179</v>
      </c>
      <c r="B228" s="132"/>
      <c r="C228" s="29" t="s">
        <v>5</v>
      </c>
      <c r="D228" s="203">
        <v>0</v>
      </c>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row>
    <row r="229" spans="1:70" s="15" customFormat="1" ht="26.25" customHeight="1">
      <c r="A229" s="32"/>
      <c r="B229" s="14" t="s">
        <v>180</v>
      </c>
      <c r="C229" s="29" t="s">
        <v>5</v>
      </c>
      <c r="D229" s="203">
        <v>0</v>
      </c>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row>
    <row r="230" spans="1:70" s="15" customFormat="1" ht="24.75" customHeight="1">
      <c r="A230" s="32"/>
      <c r="B230" s="14" t="s">
        <v>181</v>
      </c>
      <c r="C230" s="29" t="s">
        <v>5</v>
      </c>
      <c r="D230" s="203">
        <v>0</v>
      </c>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row>
    <row r="231" spans="1:70" s="15" customFormat="1" ht="15.75">
      <c r="A231" s="72" t="s">
        <v>182</v>
      </c>
      <c r="B231" s="72"/>
      <c r="C231" s="29"/>
      <c r="D231" s="38"/>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row>
    <row r="232" spans="1:70" s="15" customFormat="1" ht="15.75">
      <c r="A232" s="99" t="s">
        <v>183</v>
      </c>
      <c r="B232" s="130"/>
      <c r="C232" s="29" t="s">
        <v>448</v>
      </c>
      <c r="D232" s="203">
        <v>42.85</v>
      </c>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row>
    <row r="233" spans="1:70" s="15" customFormat="1" ht="39" customHeight="1">
      <c r="A233" s="99" t="s">
        <v>184</v>
      </c>
      <c r="B233" s="130"/>
      <c r="C233" s="29" t="s">
        <v>5</v>
      </c>
      <c r="D233" s="203">
        <v>1304</v>
      </c>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row>
    <row r="234" spans="1:70" s="15" customFormat="1" ht="26.25" customHeight="1">
      <c r="A234" s="99" t="s">
        <v>185</v>
      </c>
      <c r="B234" s="130"/>
      <c r="C234" s="29" t="s">
        <v>5</v>
      </c>
      <c r="D234" s="203">
        <v>1304</v>
      </c>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row>
    <row r="235" spans="1:70" s="15" customFormat="1" ht="26.25" customHeight="1">
      <c r="A235" s="99" t="s">
        <v>186</v>
      </c>
      <c r="B235" s="130"/>
      <c r="C235" s="29" t="s">
        <v>5</v>
      </c>
      <c r="D235" s="203">
        <v>0</v>
      </c>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row>
    <row r="236" spans="1:70" s="15" customFormat="1" ht="25.5" customHeight="1">
      <c r="A236" s="99" t="s">
        <v>187</v>
      </c>
      <c r="B236" s="130"/>
      <c r="C236" s="29" t="s">
        <v>5</v>
      </c>
      <c r="D236" s="203">
        <v>7195</v>
      </c>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row>
    <row r="237" spans="1:70" s="15" customFormat="1" ht="36" customHeight="1">
      <c r="A237" s="124"/>
      <c r="B237" s="14" t="s">
        <v>188</v>
      </c>
      <c r="C237" s="29" t="s">
        <v>5</v>
      </c>
      <c r="D237" s="203">
        <v>3983</v>
      </c>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row>
    <row r="238" spans="1:70" s="15" customFormat="1" ht="48" customHeight="1">
      <c r="A238" s="124"/>
      <c r="B238" s="14" t="s">
        <v>189</v>
      </c>
      <c r="C238" s="29" t="s">
        <v>5</v>
      </c>
      <c r="D238" s="203">
        <v>98</v>
      </c>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row>
    <row r="239" spans="1:70" s="15" customFormat="1" ht="24.75" customHeight="1">
      <c r="A239" s="124"/>
      <c r="B239" s="14" t="s">
        <v>190</v>
      </c>
      <c r="C239" s="29" t="s">
        <v>5</v>
      </c>
      <c r="D239" s="203">
        <v>0</v>
      </c>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row>
    <row r="240" spans="1:70" s="15" customFormat="1" ht="30" customHeight="1">
      <c r="A240" s="124"/>
      <c r="B240" s="14" t="s">
        <v>191</v>
      </c>
      <c r="C240" s="29" t="s">
        <v>5</v>
      </c>
      <c r="D240" s="203">
        <v>3079</v>
      </c>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row>
    <row r="241" spans="1:70" s="15" customFormat="1" ht="24.75" customHeight="1">
      <c r="A241" s="124"/>
      <c r="B241" s="14" t="s">
        <v>192</v>
      </c>
      <c r="C241" s="29" t="s">
        <v>5</v>
      </c>
      <c r="D241" s="203">
        <v>35</v>
      </c>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row>
    <row r="242" spans="1:70" s="15" customFormat="1" ht="36.75" customHeight="1">
      <c r="A242" s="131" t="s">
        <v>193</v>
      </c>
      <c r="B242" s="132"/>
      <c r="C242" s="29" t="s">
        <v>5</v>
      </c>
      <c r="D242" s="203">
        <v>0</v>
      </c>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row>
    <row r="243" spans="1:70" s="15" customFormat="1" ht="15.75">
      <c r="A243" s="72" t="s">
        <v>194</v>
      </c>
      <c r="B243" s="72"/>
      <c r="C243" s="21"/>
      <c r="D243" s="38"/>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row>
    <row r="244" spans="1:70" s="15" customFormat="1" ht="15.75">
      <c r="A244" s="99" t="s">
        <v>195</v>
      </c>
      <c r="B244" s="130"/>
      <c r="C244" s="29" t="s">
        <v>448</v>
      </c>
      <c r="D244" s="203">
        <v>10.111</v>
      </c>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row>
    <row r="245" spans="1:70" s="15" customFormat="1" ht="38.25" customHeight="1">
      <c r="A245" s="99" t="s">
        <v>196</v>
      </c>
      <c r="B245" s="130"/>
      <c r="C245" s="29" t="s">
        <v>5</v>
      </c>
      <c r="D245" s="203">
        <v>324</v>
      </c>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row>
    <row r="246" spans="1:70" s="15" customFormat="1" ht="25.5" customHeight="1">
      <c r="A246" s="99" t="s">
        <v>197</v>
      </c>
      <c r="B246" s="130"/>
      <c r="C246" s="29" t="s">
        <v>5</v>
      </c>
      <c r="D246" s="203">
        <v>324</v>
      </c>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row>
    <row r="247" spans="1:70" s="15" customFormat="1" ht="27" customHeight="1">
      <c r="A247" s="99" t="s">
        <v>198</v>
      </c>
      <c r="B247" s="130"/>
      <c r="C247" s="29" t="s">
        <v>5</v>
      </c>
      <c r="D247" s="203">
        <v>595</v>
      </c>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row>
    <row r="248" spans="1:70" s="15" customFormat="1" ht="25.5" customHeight="1">
      <c r="A248" s="124"/>
      <c r="B248" s="14" t="s">
        <v>199</v>
      </c>
      <c r="C248" s="29" t="s">
        <v>5</v>
      </c>
      <c r="D248" s="203">
        <v>595</v>
      </c>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row>
    <row r="249" spans="1:70" s="15" customFormat="1" ht="12.75" customHeight="1">
      <c r="A249" s="124"/>
      <c r="B249" s="14" t="s">
        <v>200</v>
      </c>
      <c r="C249" s="29" t="s">
        <v>5</v>
      </c>
      <c r="D249" s="203">
        <v>0</v>
      </c>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row>
    <row r="250" spans="1:70" s="15" customFormat="1" ht="29.25" customHeight="1">
      <c r="A250" s="99" t="s">
        <v>201</v>
      </c>
      <c r="B250" s="130"/>
      <c r="C250" s="29" t="s">
        <v>5</v>
      </c>
      <c r="D250" s="205">
        <v>0</v>
      </c>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row>
    <row r="251" spans="1:70" s="15" customFormat="1" ht="15.75">
      <c r="A251" s="80" t="s">
        <v>128</v>
      </c>
      <c r="B251" s="81"/>
      <c r="C251" s="92"/>
      <c r="D251" s="54"/>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row>
    <row r="252" spans="1:70" s="15" customFormat="1" ht="27" customHeight="1">
      <c r="A252" s="99" t="s">
        <v>207</v>
      </c>
      <c r="B252" s="130"/>
      <c r="C252" s="29" t="s">
        <v>5</v>
      </c>
      <c r="D252" s="50">
        <v>2</v>
      </c>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row>
    <row r="253" spans="1:70" s="15" customFormat="1" ht="15.75">
      <c r="A253" s="99" t="s">
        <v>202</v>
      </c>
      <c r="B253" s="130"/>
      <c r="C253" s="29" t="s">
        <v>5</v>
      </c>
      <c r="D253" s="50">
        <v>1442</v>
      </c>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row>
    <row r="254" spans="1:70" s="15" customFormat="1" ht="15" customHeight="1">
      <c r="A254" s="99" t="s">
        <v>586</v>
      </c>
      <c r="B254" s="130"/>
      <c r="C254" s="29" t="s">
        <v>467</v>
      </c>
      <c r="D254" s="50">
        <v>3737</v>
      </c>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row>
    <row r="255" spans="1:70" s="15" customFormat="1" ht="15.75">
      <c r="A255" s="99" t="s">
        <v>203</v>
      </c>
      <c r="B255" s="130"/>
      <c r="C255" s="29" t="s">
        <v>5</v>
      </c>
      <c r="D255" s="50">
        <v>3</v>
      </c>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row>
    <row r="256" spans="1:70" s="15" customFormat="1" ht="25.5">
      <c r="A256" s="99" t="s">
        <v>204</v>
      </c>
      <c r="B256" s="130"/>
      <c r="C256" s="29" t="s">
        <v>11</v>
      </c>
      <c r="D256" s="55">
        <v>106.8</v>
      </c>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row>
    <row r="257" spans="1:70" s="15" customFormat="1" ht="14.25" customHeight="1">
      <c r="A257" s="99" t="s">
        <v>205</v>
      </c>
      <c r="B257" s="130"/>
      <c r="C257" s="29" t="s">
        <v>11</v>
      </c>
      <c r="D257" s="50">
        <v>20.97</v>
      </c>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row>
    <row r="258" spans="1:70" s="15" customFormat="1" ht="13.5" customHeight="1">
      <c r="A258" s="99" t="s">
        <v>206</v>
      </c>
      <c r="B258" s="130"/>
      <c r="C258" s="29" t="s">
        <v>11</v>
      </c>
      <c r="D258" s="50">
        <v>3.31</v>
      </c>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row>
    <row r="259" spans="1:70" s="15" customFormat="1" ht="25.5" customHeight="1">
      <c r="A259" s="99" t="s">
        <v>587</v>
      </c>
      <c r="B259" s="130"/>
      <c r="C259" s="29" t="s">
        <v>588</v>
      </c>
      <c r="D259" s="51">
        <v>25.8</v>
      </c>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row>
    <row r="260" spans="1:70" s="15" customFormat="1" ht="15.75">
      <c r="A260" s="99" t="s">
        <v>589</v>
      </c>
      <c r="B260" s="130"/>
      <c r="C260" s="29" t="s">
        <v>588</v>
      </c>
      <c r="D260" s="51">
        <v>21.33</v>
      </c>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row>
    <row r="261" spans="1:4" s="13" customFormat="1" ht="51.75" customHeight="1">
      <c r="A261" s="99" t="s">
        <v>208</v>
      </c>
      <c r="B261" s="99"/>
      <c r="C261" s="17" t="s">
        <v>449</v>
      </c>
      <c r="D261" s="50">
        <v>872</v>
      </c>
    </row>
    <row r="262" spans="1:4" s="13" customFormat="1" ht="27.75" customHeight="1">
      <c r="A262" s="99" t="s">
        <v>590</v>
      </c>
      <c r="B262" s="99"/>
      <c r="C262" s="17" t="s">
        <v>455</v>
      </c>
      <c r="D262" s="50">
        <v>26</v>
      </c>
    </row>
    <row r="263" spans="1:4" s="13" customFormat="1" ht="15.75">
      <c r="A263" s="18"/>
      <c r="B263" s="14" t="s">
        <v>591</v>
      </c>
      <c r="C263" s="17" t="s">
        <v>455</v>
      </c>
      <c r="D263" s="50"/>
    </row>
    <row r="264" spans="1:70" s="15" customFormat="1" ht="24.75" customHeight="1">
      <c r="A264" s="99" t="s">
        <v>592</v>
      </c>
      <c r="B264" s="99"/>
      <c r="C264" s="17" t="s">
        <v>5</v>
      </c>
      <c r="D264" s="50">
        <v>3</v>
      </c>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row>
    <row r="265" spans="1:70" s="15" customFormat="1" ht="15.75">
      <c r="A265" s="18"/>
      <c r="B265" s="14" t="s">
        <v>209</v>
      </c>
      <c r="C265" s="17" t="s">
        <v>5</v>
      </c>
      <c r="D265" s="50">
        <v>1</v>
      </c>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row>
    <row r="266" spans="1:70" s="15" customFormat="1" ht="65.25" customHeight="1">
      <c r="A266" s="99" t="s">
        <v>210</v>
      </c>
      <c r="B266" s="130"/>
      <c r="C266" s="29" t="s">
        <v>455</v>
      </c>
      <c r="D266" s="50">
        <v>8</v>
      </c>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row>
    <row r="267" spans="1:70" s="15" customFormat="1" ht="15.75">
      <c r="A267" s="32"/>
      <c r="B267" s="14" t="s">
        <v>211</v>
      </c>
      <c r="C267" s="29" t="s">
        <v>455</v>
      </c>
      <c r="D267" s="50">
        <v>5</v>
      </c>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row>
    <row r="268" spans="1:70" s="15" customFormat="1" ht="27.75" customHeight="1">
      <c r="A268" s="99" t="s">
        <v>212</v>
      </c>
      <c r="B268" s="130"/>
      <c r="C268" s="29" t="s">
        <v>5</v>
      </c>
      <c r="D268" s="50">
        <v>27</v>
      </c>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row>
    <row r="269" spans="1:70" s="15" customFormat="1" ht="39.75" customHeight="1">
      <c r="A269" s="99" t="s">
        <v>213</v>
      </c>
      <c r="B269" s="130"/>
      <c r="C269" s="29" t="s">
        <v>5</v>
      </c>
      <c r="D269" s="50">
        <v>10</v>
      </c>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row>
    <row r="270" spans="1:70" s="15" customFormat="1" ht="39" customHeight="1">
      <c r="A270" s="99" t="s">
        <v>214</v>
      </c>
      <c r="B270" s="130"/>
      <c r="C270" s="29" t="s">
        <v>11</v>
      </c>
      <c r="D270" s="50" t="s">
        <v>683</v>
      </c>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row>
    <row r="271" spans="1:70" s="15" customFormat="1" ht="15.75">
      <c r="A271" s="72" t="s">
        <v>129</v>
      </c>
      <c r="B271" s="72"/>
      <c r="C271" s="21"/>
      <c r="D271" s="49"/>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row>
    <row r="272" spans="1:70" s="15" customFormat="1" ht="15.75">
      <c r="A272" s="72" t="s">
        <v>215</v>
      </c>
      <c r="B272" s="72"/>
      <c r="C272" s="21"/>
      <c r="D272" s="50"/>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row>
    <row r="273" spans="1:70" s="15" customFormat="1" ht="15" customHeight="1">
      <c r="A273" s="124"/>
      <c r="B273" s="14" t="s">
        <v>593</v>
      </c>
      <c r="C273" s="29" t="s">
        <v>11</v>
      </c>
      <c r="D273" s="198">
        <v>1801.9730000000004</v>
      </c>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row>
    <row r="274" spans="1:70" s="15" customFormat="1" ht="13.5" customHeight="1">
      <c r="A274" s="124"/>
      <c r="B274" s="14" t="s">
        <v>216</v>
      </c>
      <c r="C274" s="29" t="s">
        <v>11</v>
      </c>
      <c r="D274" s="198">
        <v>0</v>
      </c>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row>
    <row r="275" spans="1:70" s="15" customFormat="1" ht="25.5">
      <c r="A275" s="124"/>
      <c r="B275" s="14" t="s">
        <v>217</v>
      </c>
      <c r="C275" s="29" t="s">
        <v>11</v>
      </c>
      <c r="D275" s="206">
        <v>14.2</v>
      </c>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row>
    <row r="276" spans="1:70" s="15" customFormat="1" ht="25.5">
      <c r="A276" s="124"/>
      <c r="B276" s="14" t="s">
        <v>218</v>
      </c>
      <c r="C276" s="29" t="s">
        <v>11</v>
      </c>
      <c r="D276" s="198">
        <v>5.9</v>
      </c>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row>
    <row r="277" spans="1:70" s="15" customFormat="1" ht="27.75" customHeight="1">
      <c r="A277" s="124"/>
      <c r="B277" s="14" t="s">
        <v>219</v>
      </c>
      <c r="C277" s="29" t="s">
        <v>11</v>
      </c>
      <c r="D277" s="198">
        <v>48.952000000000005</v>
      </c>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row>
    <row r="278" spans="1:70" s="15" customFormat="1" ht="15">
      <c r="A278" s="72" t="s">
        <v>220</v>
      </c>
      <c r="B278" s="72"/>
      <c r="C278" s="29"/>
      <c r="D278" s="198"/>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row>
    <row r="279" spans="1:70" s="15" customFormat="1" ht="15">
      <c r="A279" s="124"/>
      <c r="B279" s="14" t="s">
        <v>221</v>
      </c>
      <c r="C279" s="29" t="s">
        <v>5</v>
      </c>
      <c r="D279" s="198">
        <v>3</v>
      </c>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row>
    <row r="280" spans="1:70" s="15" customFormat="1" ht="15">
      <c r="A280" s="124"/>
      <c r="B280" s="14" t="s">
        <v>222</v>
      </c>
      <c r="C280" s="29" t="s">
        <v>5</v>
      </c>
      <c r="D280" s="198">
        <v>6</v>
      </c>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row>
    <row r="281" spans="1:70" s="15" customFormat="1" ht="14.25" customHeight="1">
      <c r="A281" s="124"/>
      <c r="B281" s="14" t="s">
        <v>223</v>
      </c>
      <c r="C281" s="29" t="s">
        <v>5</v>
      </c>
      <c r="D281" s="198">
        <v>1</v>
      </c>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row>
    <row r="282" spans="1:70" s="15" customFormat="1" ht="15">
      <c r="A282" s="72" t="s">
        <v>224</v>
      </c>
      <c r="B282" s="72"/>
      <c r="C282" s="29"/>
      <c r="D282" s="198"/>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row>
    <row r="283" spans="1:70" s="15" customFormat="1" ht="25.5">
      <c r="A283" s="124"/>
      <c r="B283" s="14" t="s">
        <v>225</v>
      </c>
      <c r="C283" s="29" t="s">
        <v>594</v>
      </c>
      <c r="D283" s="199" t="s">
        <v>695</v>
      </c>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row>
    <row r="284" spans="1:70" s="15" customFormat="1" ht="24.75" customHeight="1">
      <c r="A284" s="124"/>
      <c r="B284" s="14" t="s">
        <v>226</v>
      </c>
      <c r="C284" s="29" t="s">
        <v>8</v>
      </c>
      <c r="D284" s="198" t="s">
        <v>682</v>
      </c>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row>
    <row r="285" spans="1:70" s="15" customFormat="1" ht="15">
      <c r="A285" s="72" t="s">
        <v>227</v>
      </c>
      <c r="B285" s="72"/>
      <c r="C285" s="29"/>
      <c r="D285" s="207"/>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row>
    <row r="286" spans="1:70" s="15" customFormat="1" ht="48" customHeight="1">
      <c r="A286" s="124"/>
      <c r="B286" s="14" t="s">
        <v>228</v>
      </c>
      <c r="C286" s="29" t="s">
        <v>448</v>
      </c>
      <c r="D286" s="198">
        <v>335.32699999999994</v>
      </c>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row>
    <row r="287" spans="1:70" s="15" customFormat="1" ht="72" customHeight="1">
      <c r="A287" s="124"/>
      <c r="B287" s="14" t="s">
        <v>229</v>
      </c>
      <c r="C287" s="29" t="s">
        <v>595</v>
      </c>
      <c r="D287" s="198">
        <v>1661</v>
      </c>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row>
    <row r="288" spans="1:70" s="15" customFormat="1" ht="60" customHeight="1">
      <c r="A288" s="124"/>
      <c r="B288" s="14" t="s">
        <v>230</v>
      </c>
      <c r="C288" s="29" t="s">
        <v>448</v>
      </c>
      <c r="D288" s="198">
        <v>243.74</v>
      </c>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row>
    <row r="289" spans="1:70" s="15" customFormat="1" ht="15">
      <c r="A289" s="72" t="s">
        <v>231</v>
      </c>
      <c r="B289" s="72"/>
      <c r="C289" s="29"/>
      <c r="D289" s="198"/>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row>
    <row r="290" spans="1:70" s="15" customFormat="1" ht="36" customHeight="1">
      <c r="A290" s="124"/>
      <c r="B290" s="14" t="s">
        <v>232</v>
      </c>
      <c r="C290" s="29" t="s">
        <v>5</v>
      </c>
      <c r="D290" s="198">
        <v>89</v>
      </c>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row>
    <row r="291" spans="1:70" s="15" customFormat="1" ht="25.5" customHeight="1">
      <c r="A291" s="124"/>
      <c r="B291" s="14" t="s">
        <v>233</v>
      </c>
      <c r="C291" s="29" t="s">
        <v>5</v>
      </c>
      <c r="D291" s="198">
        <v>18</v>
      </c>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row>
    <row r="292" spans="1:70" s="15" customFormat="1" ht="15">
      <c r="A292" s="72" t="s">
        <v>234</v>
      </c>
      <c r="B292" s="72"/>
      <c r="C292" s="21"/>
      <c r="D292" s="198"/>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row>
    <row r="293" spans="1:70" s="15" customFormat="1" ht="18" customHeight="1">
      <c r="A293" s="133"/>
      <c r="B293" s="14" t="s">
        <v>235</v>
      </c>
      <c r="C293" s="29" t="s">
        <v>5</v>
      </c>
      <c r="D293" s="198">
        <v>46</v>
      </c>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row>
    <row r="294" spans="1:70" s="15" customFormat="1" ht="15" customHeight="1">
      <c r="A294" s="133"/>
      <c r="B294" s="14" t="s">
        <v>236</v>
      </c>
      <c r="C294" s="29" t="s">
        <v>5</v>
      </c>
      <c r="D294" s="198">
        <v>0</v>
      </c>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row>
    <row r="295" spans="1:70" s="15" customFormat="1" ht="15" customHeight="1">
      <c r="A295" s="133"/>
      <c r="B295" s="14" t="s">
        <v>237</v>
      </c>
      <c r="C295" s="29" t="s">
        <v>5</v>
      </c>
      <c r="D295" s="198">
        <v>6</v>
      </c>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row>
    <row r="296" spans="1:70" s="15" customFormat="1" ht="14.25" customHeight="1">
      <c r="A296" s="133"/>
      <c r="B296" s="14" t="s">
        <v>238</v>
      </c>
      <c r="C296" s="29" t="s">
        <v>5</v>
      </c>
      <c r="D296" s="198">
        <v>1</v>
      </c>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row>
    <row r="297" spans="1:70" s="15" customFormat="1" ht="15">
      <c r="A297" s="133"/>
      <c r="B297" s="14" t="s">
        <v>239</v>
      </c>
      <c r="C297" s="29" t="s">
        <v>5</v>
      </c>
      <c r="D297" s="198">
        <v>52</v>
      </c>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row>
    <row r="298" spans="1:4" s="13" customFormat="1" ht="15.75">
      <c r="A298" s="80" t="s">
        <v>240</v>
      </c>
      <c r="B298" s="81"/>
      <c r="C298" s="92"/>
      <c r="D298" s="50"/>
    </row>
    <row r="299" spans="1:4" s="13" customFormat="1" ht="15.75">
      <c r="A299" s="72" t="s">
        <v>241</v>
      </c>
      <c r="B299" s="72"/>
      <c r="C299" s="21"/>
      <c r="D299" s="49"/>
    </row>
    <row r="300" spans="1:4" s="13" customFormat="1" ht="15.75">
      <c r="A300" s="72" t="s">
        <v>242</v>
      </c>
      <c r="B300" s="72"/>
      <c r="C300" s="21"/>
      <c r="D300" s="49"/>
    </row>
    <row r="301" spans="1:4" s="13" customFormat="1" ht="15.75">
      <c r="A301" s="72" t="s">
        <v>243</v>
      </c>
      <c r="B301" s="72"/>
      <c r="C301" s="21"/>
      <c r="D301" s="49"/>
    </row>
    <row r="302" spans="1:4" s="13" customFormat="1" ht="15.75">
      <c r="A302" s="72" t="s">
        <v>244</v>
      </c>
      <c r="B302" s="72"/>
      <c r="C302" s="21"/>
      <c r="D302" s="49"/>
    </row>
    <row r="303" spans="1:4" s="13" customFormat="1" ht="15.75">
      <c r="A303" s="72" t="s">
        <v>245</v>
      </c>
      <c r="B303" s="72"/>
      <c r="C303" s="21"/>
      <c r="D303" s="49"/>
    </row>
    <row r="304" spans="1:4" s="13" customFormat="1" ht="15.75">
      <c r="A304" s="72" t="s">
        <v>246</v>
      </c>
      <c r="B304" s="72"/>
      <c r="C304" s="21"/>
      <c r="D304" s="49"/>
    </row>
    <row r="305" spans="1:4" s="13" customFormat="1" ht="15.75">
      <c r="A305" s="80" t="s">
        <v>241</v>
      </c>
      <c r="B305" s="81"/>
      <c r="C305" s="92"/>
      <c r="D305" s="49"/>
    </row>
    <row r="306" spans="1:4" s="13" customFormat="1" ht="15.75">
      <c r="A306" s="80" t="s">
        <v>247</v>
      </c>
      <c r="B306" s="81"/>
      <c r="C306" s="92"/>
      <c r="D306" s="49"/>
    </row>
    <row r="307" spans="1:4" s="13" customFormat="1" ht="30" customHeight="1">
      <c r="A307" s="72" t="s">
        <v>596</v>
      </c>
      <c r="B307" s="72"/>
      <c r="C307" s="21"/>
      <c r="D307" s="188"/>
    </row>
    <row r="308" spans="1:4" s="13" customFormat="1" ht="15.75">
      <c r="A308" s="99" t="s">
        <v>248</v>
      </c>
      <c r="B308" s="130"/>
      <c r="C308" s="29" t="s">
        <v>5</v>
      </c>
      <c r="D308" s="208">
        <v>10</v>
      </c>
    </row>
    <row r="309" spans="1:4" s="13" customFormat="1" ht="24" customHeight="1">
      <c r="A309" s="125"/>
      <c r="B309" s="14" t="s">
        <v>249</v>
      </c>
      <c r="C309" s="29" t="s">
        <v>5</v>
      </c>
      <c r="D309" s="208">
        <v>10</v>
      </c>
    </row>
    <row r="310" spans="1:4" s="13" customFormat="1" ht="15.75">
      <c r="A310" s="125"/>
      <c r="B310" s="14" t="s">
        <v>250</v>
      </c>
      <c r="C310" s="29" t="s">
        <v>5</v>
      </c>
      <c r="D310" s="208">
        <v>0</v>
      </c>
    </row>
    <row r="311" spans="1:4" s="13" customFormat="1" ht="24" customHeight="1">
      <c r="A311" s="125"/>
      <c r="B311" s="14" t="s">
        <v>251</v>
      </c>
      <c r="C311" s="29" t="s">
        <v>5</v>
      </c>
      <c r="D311" s="208">
        <v>0</v>
      </c>
    </row>
    <row r="312" spans="1:4" s="13" customFormat="1" ht="15.75">
      <c r="A312" s="99" t="s">
        <v>252</v>
      </c>
      <c r="B312" s="130"/>
      <c r="C312" s="29" t="s">
        <v>5</v>
      </c>
      <c r="D312" s="208">
        <v>17</v>
      </c>
    </row>
    <row r="313" spans="1:4" s="13" customFormat="1" ht="15.75">
      <c r="A313" s="73" t="s">
        <v>597</v>
      </c>
      <c r="B313" s="74"/>
      <c r="C313" s="29"/>
      <c r="D313" s="209"/>
    </row>
    <row r="314" spans="1:4" s="13" customFormat="1" ht="24" customHeight="1">
      <c r="A314" s="124"/>
      <c r="B314" s="14" t="s">
        <v>253</v>
      </c>
      <c r="C314" s="29" t="s">
        <v>467</v>
      </c>
      <c r="D314" s="210">
        <v>1.591</v>
      </c>
    </row>
    <row r="315" spans="1:4" s="13" customFormat="1" ht="24" customHeight="1">
      <c r="A315" s="124"/>
      <c r="B315" s="14" t="s">
        <v>254</v>
      </c>
      <c r="C315" s="29" t="s">
        <v>467</v>
      </c>
      <c r="D315" s="209">
        <v>0.255</v>
      </c>
    </row>
    <row r="316" spans="1:4" s="13" customFormat="1" ht="24" customHeight="1">
      <c r="A316" s="124"/>
      <c r="B316" s="14" t="s">
        <v>255</v>
      </c>
      <c r="C316" s="29" t="s">
        <v>467</v>
      </c>
      <c r="D316" s="209">
        <v>0.49</v>
      </c>
    </row>
    <row r="317" spans="1:4" s="13" customFormat="1" ht="24" customHeight="1">
      <c r="A317" s="124"/>
      <c r="B317" s="14" t="s">
        <v>256</v>
      </c>
      <c r="C317" s="29" t="s">
        <v>467</v>
      </c>
      <c r="D317" s="209">
        <v>0.569</v>
      </c>
    </row>
    <row r="318" spans="1:4" s="13" customFormat="1" ht="24" customHeight="1">
      <c r="A318" s="124"/>
      <c r="B318" s="14" t="s">
        <v>257</v>
      </c>
      <c r="C318" s="29" t="s">
        <v>467</v>
      </c>
      <c r="D318" s="209">
        <v>1.143</v>
      </c>
    </row>
    <row r="319" spans="1:4" s="13" customFormat="1" ht="29.25" customHeight="1">
      <c r="A319" s="73" t="s">
        <v>598</v>
      </c>
      <c r="B319" s="74"/>
      <c r="C319" s="29"/>
      <c r="D319" s="51"/>
    </row>
    <row r="320" spans="1:4" s="13" customFormat="1" ht="24" customHeight="1">
      <c r="A320" s="124"/>
      <c r="B320" s="14" t="s">
        <v>253</v>
      </c>
      <c r="C320" s="29" t="s">
        <v>467</v>
      </c>
      <c r="D320" s="209">
        <v>1.123</v>
      </c>
    </row>
    <row r="321" spans="1:4" s="13" customFormat="1" ht="24" customHeight="1">
      <c r="A321" s="124"/>
      <c r="B321" s="14" t="s">
        <v>254</v>
      </c>
      <c r="C321" s="29" t="s">
        <v>467</v>
      </c>
      <c r="D321" s="209">
        <v>0.003</v>
      </c>
    </row>
    <row r="322" spans="1:4" s="13" customFormat="1" ht="24" customHeight="1">
      <c r="A322" s="124"/>
      <c r="B322" s="14" t="s">
        <v>255</v>
      </c>
      <c r="C322" s="29" t="s">
        <v>467</v>
      </c>
      <c r="D322" s="209">
        <v>0.204</v>
      </c>
    </row>
    <row r="323" spans="1:4" s="13" customFormat="1" ht="24" customHeight="1">
      <c r="A323" s="124"/>
      <c r="B323" s="14" t="s">
        <v>256</v>
      </c>
      <c r="C323" s="29" t="s">
        <v>467</v>
      </c>
      <c r="D323" s="209">
        <v>0.207</v>
      </c>
    </row>
    <row r="324" spans="1:4" s="13" customFormat="1" ht="24" customHeight="1">
      <c r="A324" s="124"/>
      <c r="B324" s="14" t="s">
        <v>257</v>
      </c>
      <c r="C324" s="29" t="s">
        <v>467</v>
      </c>
      <c r="D324" s="209">
        <v>0.916</v>
      </c>
    </row>
    <row r="325" spans="1:4" s="13" customFormat="1" ht="16.5" customHeight="1">
      <c r="A325" s="73" t="s">
        <v>450</v>
      </c>
      <c r="B325" s="74"/>
      <c r="C325" s="29"/>
      <c r="D325" s="51"/>
    </row>
    <row r="326" spans="1:4" s="13" customFormat="1" ht="24" customHeight="1">
      <c r="A326" s="124"/>
      <c r="B326" s="14" t="s">
        <v>253</v>
      </c>
      <c r="C326" s="29" t="s">
        <v>449</v>
      </c>
      <c r="D326" s="58">
        <v>70.5</v>
      </c>
    </row>
    <row r="327" spans="1:4" s="13" customFormat="1" ht="24" customHeight="1">
      <c r="A327" s="124"/>
      <c r="B327" s="14" t="s">
        <v>254</v>
      </c>
      <c r="C327" s="29" t="s">
        <v>449</v>
      </c>
      <c r="D327" s="50">
        <v>1.2</v>
      </c>
    </row>
    <row r="328" spans="1:4" s="13" customFormat="1" ht="24" customHeight="1">
      <c r="A328" s="124"/>
      <c r="B328" s="14" t="s">
        <v>255</v>
      </c>
      <c r="C328" s="29" t="s">
        <v>449</v>
      </c>
      <c r="D328" s="50">
        <v>42</v>
      </c>
    </row>
    <row r="329" spans="1:4" s="13" customFormat="1" ht="24" customHeight="1">
      <c r="A329" s="124"/>
      <c r="B329" s="14" t="s">
        <v>256</v>
      </c>
      <c r="C329" s="29" t="s">
        <v>449</v>
      </c>
      <c r="D329" s="50">
        <v>36</v>
      </c>
    </row>
    <row r="330" spans="1:4" s="13" customFormat="1" ht="24" customHeight="1">
      <c r="A330" s="124"/>
      <c r="B330" s="14" t="s">
        <v>257</v>
      </c>
      <c r="C330" s="29" t="s">
        <v>449</v>
      </c>
      <c r="D330" s="50">
        <v>80</v>
      </c>
    </row>
    <row r="331" spans="1:4" s="13" customFormat="1" ht="25.5" customHeight="1">
      <c r="A331" s="73" t="s">
        <v>258</v>
      </c>
      <c r="B331" s="74"/>
      <c r="C331" s="29"/>
      <c r="D331" s="51"/>
    </row>
    <row r="332" spans="1:4" s="13" customFormat="1" ht="15" customHeight="1">
      <c r="A332" s="124"/>
      <c r="B332" s="14" t="s">
        <v>259</v>
      </c>
      <c r="C332" s="29" t="s">
        <v>467</v>
      </c>
      <c r="D332" s="50">
        <v>0</v>
      </c>
    </row>
    <row r="333" spans="1:4" s="13" customFormat="1" ht="15" customHeight="1">
      <c r="A333" s="124"/>
      <c r="B333" s="14" t="s">
        <v>260</v>
      </c>
      <c r="C333" s="29" t="s">
        <v>467</v>
      </c>
      <c r="D333" s="50">
        <v>0</v>
      </c>
    </row>
    <row r="334" spans="1:4" s="13" customFormat="1" ht="36" customHeight="1">
      <c r="A334" s="124"/>
      <c r="B334" s="14" t="s">
        <v>261</v>
      </c>
      <c r="C334" s="29" t="s">
        <v>467</v>
      </c>
      <c r="D334" s="50">
        <v>0</v>
      </c>
    </row>
    <row r="335" spans="1:4" s="13" customFormat="1" ht="31.5" customHeight="1">
      <c r="A335" s="73" t="s">
        <v>599</v>
      </c>
      <c r="B335" s="74"/>
      <c r="C335" s="29"/>
      <c r="D335" s="50"/>
    </row>
    <row r="336" spans="1:4" s="13" customFormat="1" ht="24" customHeight="1">
      <c r="A336" s="124"/>
      <c r="B336" s="14" t="s">
        <v>253</v>
      </c>
      <c r="C336" s="29" t="s">
        <v>467</v>
      </c>
      <c r="D336" s="58">
        <v>0.106</v>
      </c>
    </row>
    <row r="337" spans="1:4" s="13" customFormat="1" ht="24" customHeight="1">
      <c r="A337" s="124"/>
      <c r="B337" s="14" t="s">
        <v>254</v>
      </c>
      <c r="C337" s="29" t="s">
        <v>467</v>
      </c>
      <c r="D337" s="50">
        <v>0.099</v>
      </c>
    </row>
    <row r="338" spans="1:4" s="13" customFormat="1" ht="24" customHeight="1">
      <c r="A338" s="124"/>
      <c r="B338" s="14" t="s">
        <v>255</v>
      </c>
      <c r="C338" s="29" t="s">
        <v>467</v>
      </c>
      <c r="D338" s="50">
        <v>0.046</v>
      </c>
    </row>
    <row r="339" spans="1:4" s="13" customFormat="1" ht="24" customHeight="1">
      <c r="A339" s="124"/>
      <c r="B339" s="14" t="s">
        <v>256</v>
      </c>
      <c r="C339" s="29" t="s">
        <v>467</v>
      </c>
      <c r="D339" s="50">
        <v>0.145</v>
      </c>
    </row>
    <row r="340" spans="1:4" s="13" customFormat="1" ht="24" customHeight="1">
      <c r="A340" s="124"/>
      <c r="B340" s="14" t="s">
        <v>257</v>
      </c>
      <c r="C340" s="29" t="s">
        <v>467</v>
      </c>
      <c r="D340" s="50">
        <v>0.007</v>
      </c>
    </row>
    <row r="341" spans="1:4" s="13" customFormat="1" ht="39" customHeight="1">
      <c r="A341" s="73" t="s">
        <v>600</v>
      </c>
      <c r="B341" s="74"/>
      <c r="C341" s="29" t="s">
        <v>14</v>
      </c>
      <c r="D341" s="209">
        <v>7</v>
      </c>
    </row>
    <row r="342" spans="1:4" s="13" customFormat="1" ht="15.75" customHeight="1">
      <c r="A342" s="32"/>
      <c r="B342" s="14" t="s">
        <v>262</v>
      </c>
      <c r="C342" s="29" t="s">
        <v>14</v>
      </c>
      <c r="D342" s="208">
        <v>0</v>
      </c>
    </row>
    <row r="343" spans="1:4" s="13" customFormat="1" ht="108" customHeight="1">
      <c r="A343" s="100"/>
      <c r="B343" s="14" t="s">
        <v>263</v>
      </c>
      <c r="C343" s="29" t="s">
        <v>14</v>
      </c>
      <c r="D343" s="208">
        <v>7</v>
      </c>
    </row>
    <row r="344" spans="1:4" s="13" customFormat="1" ht="84" customHeight="1">
      <c r="A344" s="97"/>
      <c r="B344" s="14" t="s">
        <v>264</v>
      </c>
      <c r="C344" s="29" t="s">
        <v>14</v>
      </c>
      <c r="D344" s="208">
        <v>0</v>
      </c>
    </row>
    <row r="345" spans="1:4" s="13" customFormat="1" ht="75.75" customHeight="1">
      <c r="A345" s="98"/>
      <c r="B345" s="14" t="s">
        <v>15</v>
      </c>
      <c r="C345" s="29" t="s">
        <v>449</v>
      </c>
      <c r="D345" s="55">
        <v>0.6</v>
      </c>
    </row>
    <row r="346" spans="1:4" s="13" customFormat="1" ht="36" customHeight="1">
      <c r="A346" s="73" t="s">
        <v>451</v>
      </c>
      <c r="B346" s="74"/>
      <c r="C346" s="29" t="s">
        <v>14</v>
      </c>
      <c r="D346" s="51">
        <v>11</v>
      </c>
    </row>
    <row r="347" spans="1:4" s="13" customFormat="1" ht="13.5" customHeight="1">
      <c r="A347" s="31"/>
      <c r="B347" s="14" t="s">
        <v>262</v>
      </c>
      <c r="C347" s="29" t="s">
        <v>14</v>
      </c>
      <c r="D347" s="208">
        <v>0</v>
      </c>
    </row>
    <row r="348" spans="1:4" s="13" customFormat="1" ht="39.75" customHeight="1">
      <c r="A348" s="31"/>
      <c r="B348" s="14" t="s">
        <v>263</v>
      </c>
      <c r="C348" s="29" t="s">
        <v>14</v>
      </c>
      <c r="D348" s="208">
        <v>11</v>
      </c>
    </row>
    <row r="349" spans="1:4" s="13" customFormat="1" ht="84" customHeight="1">
      <c r="A349" s="31"/>
      <c r="B349" s="14" t="s">
        <v>264</v>
      </c>
      <c r="C349" s="29" t="s">
        <v>14</v>
      </c>
      <c r="D349" s="208">
        <v>0</v>
      </c>
    </row>
    <row r="350" spans="1:4" s="13" customFormat="1" ht="75.75" customHeight="1">
      <c r="A350" s="31"/>
      <c r="B350" s="14" t="s">
        <v>16</v>
      </c>
      <c r="C350" s="29" t="s">
        <v>449</v>
      </c>
      <c r="D350" s="55">
        <v>1</v>
      </c>
    </row>
    <row r="351" spans="1:4" s="13" customFormat="1" ht="38.25" customHeight="1">
      <c r="A351" s="73" t="s">
        <v>601</v>
      </c>
      <c r="B351" s="74"/>
      <c r="C351" s="29" t="s">
        <v>467</v>
      </c>
      <c r="D351" s="209">
        <v>0.28</v>
      </c>
    </row>
    <row r="352" spans="1:4" s="13" customFormat="1" ht="15.75">
      <c r="A352" s="99" t="s">
        <v>602</v>
      </c>
      <c r="B352" s="130"/>
      <c r="C352" s="29" t="s">
        <v>17</v>
      </c>
      <c r="D352" s="51">
        <v>35271.2</v>
      </c>
    </row>
    <row r="353" spans="1:4" s="13" customFormat="1" ht="24" customHeight="1">
      <c r="A353" s="124"/>
      <c r="B353" s="14" t="s">
        <v>267</v>
      </c>
      <c r="C353" s="29" t="s">
        <v>17</v>
      </c>
      <c r="D353" s="51">
        <v>51363.5</v>
      </c>
    </row>
    <row r="354" spans="1:4" s="13" customFormat="1" ht="84" customHeight="1">
      <c r="A354" s="124"/>
      <c r="B354" s="14" t="s">
        <v>266</v>
      </c>
      <c r="C354" s="29" t="s">
        <v>17</v>
      </c>
      <c r="D354" s="51">
        <v>47543.5</v>
      </c>
    </row>
    <row r="355" spans="1:4" s="13" customFormat="1" ht="15.75">
      <c r="A355" s="73" t="s">
        <v>603</v>
      </c>
      <c r="B355" s="74"/>
      <c r="C355" s="29"/>
      <c r="D355" s="211"/>
    </row>
    <row r="356" spans="1:4" s="13" customFormat="1" ht="15.75">
      <c r="A356" s="99" t="s">
        <v>604</v>
      </c>
      <c r="B356" s="130"/>
      <c r="C356" s="29" t="s">
        <v>5</v>
      </c>
      <c r="D356" s="208">
        <v>20</v>
      </c>
    </row>
    <row r="357" spans="1:4" s="13" customFormat="1" ht="15.75">
      <c r="A357" s="99" t="s">
        <v>268</v>
      </c>
      <c r="B357" s="130"/>
      <c r="C357" s="29" t="s">
        <v>5</v>
      </c>
      <c r="D357" s="208"/>
    </row>
    <row r="358" spans="1:4" s="13" customFormat="1" ht="51.75" customHeight="1">
      <c r="A358" s="83" t="s">
        <v>605</v>
      </c>
      <c r="B358" s="84"/>
      <c r="C358" s="29" t="s">
        <v>5</v>
      </c>
      <c r="D358" s="208">
        <v>9</v>
      </c>
    </row>
    <row r="359" spans="1:4" s="13" customFormat="1" ht="65.25" customHeight="1">
      <c r="A359" s="83" t="s">
        <v>606</v>
      </c>
      <c r="B359" s="84"/>
      <c r="C359" s="29" t="s">
        <v>449</v>
      </c>
      <c r="D359" s="208">
        <v>100</v>
      </c>
    </row>
    <row r="360" spans="1:4" s="13" customFormat="1" ht="63" customHeight="1">
      <c r="A360" s="83" t="s">
        <v>607</v>
      </c>
      <c r="B360" s="84"/>
      <c r="C360" s="29" t="s">
        <v>5</v>
      </c>
      <c r="D360" s="208"/>
    </row>
    <row r="361" spans="1:4" s="13" customFormat="1" ht="60" customHeight="1">
      <c r="A361" s="83" t="s">
        <v>608</v>
      </c>
      <c r="B361" s="84"/>
      <c r="C361" s="29" t="s">
        <v>5</v>
      </c>
      <c r="D361" s="208">
        <v>10</v>
      </c>
    </row>
    <row r="362" spans="1:4" s="13" customFormat="1" ht="39.75" customHeight="1">
      <c r="A362" s="83" t="s">
        <v>609</v>
      </c>
      <c r="B362" s="84"/>
      <c r="C362" s="29" t="s">
        <v>5</v>
      </c>
      <c r="D362" s="50">
        <v>10</v>
      </c>
    </row>
    <row r="363" spans="1:4" s="13" customFormat="1" ht="15.75">
      <c r="A363" s="80" t="s">
        <v>269</v>
      </c>
      <c r="B363" s="81"/>
      <c r="C363" s="92"/>
      <c r="D363" s="212"/>
    </row>
    <row r="364" spans="1:4" s="13" customFormat="1" ht="15.75">
      <c r="A364" s="73" t="s">
        <v>610</v>
      </c>
      <c r="B364" s="74"/>
      <c r="C364" s="29" t="s">
        <v>5</v>
      </c>
      <c r="D364" s="212">
        <v>17</v>
      </c>
    </row>
    <row r="365" spans="1:4" s="13" customFormat="1" ht="15.75">
      <c r="A365" s="124"/>
      <c r="B365" s="14" t="s">
        <v>270</v>
      </c>
      <c r="C365" s="29" t="s">
        <v>5</v>
      </c>
      <c r="D365" s="213">
        <v>0</v>
      </c>
    </row>
    <row r="366" spans="1:4" s="13" customFormat="1" ht="15.75">
      <c r="A366" s="124"/>
      <c r="B366" s="14" t="s">
        <v>271</v>
      </c>
      <c r="C366" s="29" t="s">
        <v>5</v>
      </c>
      <c r="D366" s="212">
        <v>17</v>
      </c>
    </row>
    <row r="367" spans="1:4" s="13" customFormat="1" ht="15.75">
      <c r="A367" s="73" t="s">
        <v>611</v>
      </c>
      <c r="B367" s="74"/>
      <c r="C367" s="29" t="s">
        <v>467</v>
      </c>
      <c r="D367" s="212">
        <v>2.768</v>
      </c>
    </row>
    <row r="368" spans="1:4" s="13" customFormat="1" ht="15.75">
      <c r="A368" s="124"/>
      <c r="B368" s="14" t="s">
        <v>270</v>
      </c>
      <c r="C368" s="29" t="s">
        <v>467</v>
      </c>
      <c r="D368" s="213">
        <v>0</v>
      </c>
    </row>
    <row r="369" spans="1:4" s="13" customFormat="1" ht="15.75">
      <c r="A369" s="124"/>
      <c r="B369" s="14" t="s">
        <v>271</v>
      </c>
      <c r="C369" s="29" t="s">
        <v>467</v>
      </c>
      <c r="D369" s="214">
        <v>2.768</v>
      </c>
    </row>
    <row r="370" spans="1:4" s="13" customFormat="1" ht="15.75">
      <c r="A370" s="99" t="s">
        <v>273</v>
      </c>
      <c r="B370" s="130"/>
      <c r="C370" s="29" t="s">
        <v>467</v>
      </c>
      <c r="D370" s="212">
        <v>1.98</v>
      </c>
    </row>
    <row r="371" spans="1:4" s="13" customFormat="1" ht="15.75">
      <c r="A371" s="124"/>
      <c r="B371" s="14" t="s">
        <v>274</v>
      </c>
      <c r="C371" s="29" t="s">
        <v>467</v>
      </c>
      <c r="D371" s="215">
        <v>0</v>
      </c>
    </row>
    <row r="372" spans="1:4" s="13" customFormat="1" ht="15.75">
      <c r="A372" s="124"/>
      <c r="B372" s="14" t="s">
        <v>275</v>
      </c>
      <c r="C372" s="29" t="s">
        <v>467</v>
      </c>
      <c r="D372" s="215">
        <v>1.98</v>
      </c>
    </row>
    <row r="373" spans="1:4" s="13" customFormat="1" ht="25.5" customHeight="1">
      <c r="A373" s="124"/>
      <c r="B373" s="14" t="s">
        <v>452</v>
      </c>
      <c r="C373" s="29" t="s">
        <v>449</v>
      </c>
      <c r="D373" s="212">
        <v>71.53</v>
      </c>
    </row>
    <row r="374" spans="1:4" s="13" customFormat="1" ht="15.75">
      <c r="A374" s="99" t="s">
        <v>276</v>
      </c>
      <c r="B374" s="130"/>
      <c r="C374" s="29" t="s">
        <v>467</v>
      </c>
      <c r="D374" s="212">
        <v>0.788</v>
      </c>
    </row>
    <row r="375" spans="1:4" s="13" customFormat="1" ht="15.75">
      <c r="A375" s="124"/>
      <c r="B375" s="14" t="s">
        <v>274</v>
      </c>
      <c r="C375" s="29" t="s">
        <v>467</v>
      </c>
      <c r="D375" s="212">
        <v>0</v>
      </c>
    </row>
    <row r="376" spans="1:4" s="13" customFormat="1" ht="15.75">
      <c r="A376" s="124"/>
      <c r="B376" s="14" t="s">
        <v>275</v>
      </c>
      <c r="C376" s="29" t="s">
        <v>467</v>
      </c>
      <c r="D376" s="212">
        <v>0.788</v>
      </c>
    </row>
    <row r="377" spans="1:4" s="13" customFormat="1" ht="24.75" customHeight="1">
      <c r="A377" s="124"/>
      <c r="B377" s="14" t="s">
        <v>452</v>
      </c>
      <c r="C377" s="29" t="s">
        <v>449</v>
      </c>
      <c r="D377" s="212">
        <v>28.5</v>
      </c>
    </row>
    <row r="378" spans="1:4" s="13" customFormat="1" ht="15.75">
      <c r="A378" s="99" t="s">
        <v>277</v>
      </c>
      <c r="B378" s="130"/>
      <c r="C378" s="29"/>
      <c r="D378" s="212">
        <v>0</v>
      </c>
    </row>
    <row r="379" spans="1:4" s="13" customFormat="1" ht="15.75">
      <c r="A379" s="35"/>
      <c r="B379" s="14" t="s">
        <v>274</v>
      </c>
      <c r="C379" s="29" t="s">
        <v>467</v>
      </c>
      <c r="D379" s="212">
        <v>0</v>
      </c>
    </row>
    <row r="380" spans="1:4" s="13" customFormat="1" ht="15.75">
      <c r="A380" s="36"/>
      <c r="B380" s="14" t="s">
        <v>275</v>
      </c>
      <c r="C380" s="29" t="s">
        <v>467</v>
      </c>
      <c r="D380" s="212">
        <v>0</v>
      </c>
    </row>
    <row r="381" spans="1:4" s="13" customFormat="1" ht="26.25" customHeight="1">
      <c r="A381" s="32"/>
      <c r="B381" s="14" t="s">
        <v>452</v>
      </c>
      <c r="C381" s="29" t="s">
        <v>449</v>
      </c>
      <c r="D381" s="212">
        <v>0</v>
      </c>
    </row>
    <row r="382" spans="1:4" s="13" customFormat="1" ht="15.75">
      <c r="A382" s="73" t="s">
        <v>612</v>
      </c>
      <c r="B382" s="74"/>
      <c r="C382" s="29" t="s">
        <v>14</v>
      </c>
      <c r="D382" s="213">
        <v>62</v>
      </c>
    </row>
    <row r="383" spans="1:4" s="13" customFormat="1" ht="15.75">
      <c r="A383" s="124"/>
      <c r="B383" s="14" t="s">
        <v>262</v>
      </c>
      <c r="C383" s="29" t="s">
        <v>14</v>
      </c>
      <c r="D383" s="213">
        <v>37</v>
      </c>
    </row>
    <row r="384" spans="1:4" s="13" customFormat="1" ht="37.5" customHeight="1">
      <c r="A384" s="124"/>
      <c r="B384" s="14" t="s">
        <v>263</v>
      </c>
      <c r="C384" s="29" t="s">
        <v>14</v>
      </c>
      <c r="D384" s="213">
        <v>20</v>
      </c>
    </row>
    <row r="385" spans="1:4" s="13" customFormat="1" ht="15.75">
      <c r="A385" s="124"/>
      <c r="B385" s="14" t="s">
        <v>278</v>
      </c>
      <c r="C385" s="29" t="s">
        <v>14</v>
      </c>
      <c r="D385" s="213">
        <v>5</v>
      </c>
    </row>
    <row r="386" spans="1:4" s="13" customFormat="1" ht="51" customHeight="1">
      <c r="A386" s="124"/>
      <c r="B386" s="14" t="s">
        <v>613</v>
      </c>
      <c r="C386" s="29" t="s">
        <v>449</v>
      </c>
      <c r="D386" s="212">
        <v>2.2</v>
      </c>
    </row>
    <row r="387" spans="1:4" s="13" customFormat="1" ht="24.75" customHeight="1">
      <c r="A387" s="73" t="s">
        <v>614</v>
      </c>
      <c r="B387" s="74"/>
      <c r="C387" s="29" t="s">
        <v>14</v>
      </c>
      <c r="D387" s="213">
        <v>364</v>
      </c>
    </row>
    <row r="388" spans="1:4" s="13" customFormat="1" ht="15.75">
      <c r="A388" s="124"/>
      <c r="B388" s="14" t="s">
        <v>262</v>
      </c>
      <c r="C388" s="29" t="s">
        <v>14</v>
      </c>
      <c r="D388" s="213">
        <v>13</v>
      </c>
    </row>
    <row r="389" spans="1:4" s="13" customFormat="1" ht="38.25" customHeight="1">
      <c r="A389" s="124"/>
      <c r="B389" s="14" t="s">
        <v>263</v>
      </c>
      <c r="C389" s="29" t="s">
        <v>14</v>
      </c>
      <c r="D389" s="213">
        <v>247</v>
      </c>
    </row>
    <row r="390" spans="1:4" s="13" customFormat="1" ht="26.25" customHeight="1">
      <c r="A390" s="124"/>
      <c r="B390" s="14" t="s">
        <v>278</v>
      </c>
      <c r="C390" s="29" t="s">
        <v>14</v>
      </c>
      <c r="D390" s="212">
        <v>104</v>
      </c>
    </row>
    <row r="391" spans="1:4" s="13" customFormat="1" ht="51" customHeight="1">
      <c r="A391" s="124"/>
      <c r="B391" s="14" t="s">
        <v>613</v>
      </c>
      <c r="C391" s="29" t="s">
        <v>449</v>
      </c>
      <c r="D391" s="216">
        <v>13.2</v>
      </c>
    </row>
    <row r="392" spans="1:4" s="13" customFormat="1" ht="15.75">
      <c r="A392" s="73" t="s">
        <v>615</v>
      </c>
      <c r="B392" s="74"/>
      <c r="C392" s="29" t="s">
        <v>5</v>
      </c>
      <c r="D392" s="216">
        <v>202</v>
      </c>
    </row>
    <row r="393" spans="1:4" s="13" customFormat="1" ht="15.75">
      <c r="A393" s="99" t="s">
        <v>279</v>
      </c>
      <c r="B393" s="130"/>
      <c r="C393" s="29" t="s">
        <v>14</v>
      </c>
      <c r="D393" s="216">
        <v>11.5</v>
      </c>
    </row>
    <row r="394" spans="1:4" s="13" customFormat="1" ht="15.75">
      <c r="A394" s="124"/>
      <c r="B394" s="14" t="s">
        <v>270</v>
      </c>
      <c r="C394" s="29" t="s">
        <v>14</v>
      </c>
      <c r="D394" s="216">
        <v>0</v>
      </c>
    </row>
    <row r="395" spans="1:4" s="13" customFormat="1" ht="15.75">
      <c r="A395" s="124"/>
      <c r="B395" s="14" t="s">
        <v>272</v>
      </c>
      <c r="C395" s="29" t="s">
        <v>14</v>
      </c>
      <c r="D395" s="216">
        <v>11.5</v>
      </c>
    </row>
    <row r="396" spans="1:4" s="13" customFormat="1" ht="15.75">
      <c r="A396" s="73" t="s">
        <v>616</v>
      </c>
      <c r="B396" s="74"/>
      <c r="C396" s="29" t="s">
        <v>5</v>
      </c>
      <c r="D396" s="216">
        <v>8</v>
      </c>
    </row>
    <row r="397" spans="1:4" s="13" customFormat="1" ht="15.75">
      <c r="A397" s="73" t="s">
        <v>280</v>
      </c>
      <c r="B397" s="74"/>
      <c r="C397" s="29"/>
      <c r="D397" s="216">
        <v>4.5</v>
      </c>
    </row>
    <row r="398" spans="1:4" s="13" customFormat="1" ht="15.75">
      <c r="A398" s="124"/>
      <c r="B398" s="14" t="s">
        <v>270</v>
      </c>
      <c r="C398" s="29" t="s">
        <v>14</v>
      </c>
      <c r="D398" s="216">
        <v>0</v>
      </c>
    </row>
    <row r="399" spans="1:4" s="13" customFormat="1" ht="15.75">
      <c r="A399" s="124"/>
      <c r="B399" s="14" t="s">
        <v>272</v>
      </c>
      <c r="C399" s="29" t="s">
        <v>14</v>
      </c>
      <c r="D399" s="58">
        <v>4.5</v>
      </c>
    </row>
    <row r="400" spans="1:4" s="13" customFormat="1" ht="15.75">
      <c r="A400" s="73" t="s">
        <v>617</v>
      </c>
      <c r="B400" s="74"/>
      <c r="C400" s="29" t="s">
        <v>467</v>
      </c>
      <c r="D400" s="216">
        <v>0.595</v>
      </c>
    </row>
    <row r="401" spans="1:4" s="13" customFormat="1" ht="15.75">
      <c r="A401" s="99" t="s">
        <v>618</v>
      </c>
      <c r="B401" s="130"/>
      <c r="C401" s="29" t="s">
        <v>17</v>
      </c>
      <c r="D401" s="216">
        <v>42705.1</v>
      </c>
    </row>
    <row r="402" spans="1:4" s="13" customFormat="1" ht="15.75">
      <c r="A402" s="124"/>
      <c r="B402" s="14" t="s">
        <v>267</v>
      </c>
      <c r="C402" s="29" t="s">
        <v>17</v>
      </c>
      <c r="D402" s="216">
        <v>68803.1</v>
      </c>
    </row>
    <row r="403" spans="1:4" s="13" customFormat="1" ht="15" customHeight="1">
      <c r="A403" s="124"/>
      <c r="B403" s="14" t="s">
        <v>281</v>
      </c>
      <c r="C403" s="29" t="s">
        <v>17</v>
      </c>
      <c r="D403" s="216">
        <v>52050</v>
      </c>
    </row>
    <row r="404" spans="1:4" s="13" customFormat="1" ht="15.75">
      <c r="A404" s="73" t="s">
        <v>619</v>
      </c>
      <c r="B404" s="74"/>
      <c r="C404" s="29"/>
      <c r="D404" s="216">
        <v>31</v>
      </c>
    </row>
    <row r="405" spans="1:4" s="13" customFormat="1" ht="15.75">
      <c r="A405" s="99" t="s">
        <v>282</v>
      </c>
      <c r="B405" s="130"/>
      <c r="C405" s="29" t="s">
        <v>5</v>
      </c>
      <c r="D405" s="216">
        <v>0</v>
      </c>
    </row>
    <row r="406" spans="1:4" s="13" customFormat="1" ht="15.75">
      <c r="A406" s="99" t="s">
        <v>620</v>
      </c>
      <c r="B406" s="130"/>
      <c r="C406" s="29" t="s">
        <v>5</v>
      </c>
      <c r="D406" s="216">
        <v>2</v>
      </c>
    </row>
    <row r="407" spans="1:4" s="13" customFormat="1" ht="15.75">
      <c r="A407" s="99" t="s">
        <v>283</v>
      </c>
      <c r="B407" s="130"/>
      <c r="C407" s="29" t="s">
        <v>5</v>
      </c>
      <c r="D407" s="216">
        <v>9</v>
      </c>
    </row>
    <row r="408" spans="1:4" s="13" customFormat="1" ht="15.75">
      <c r="A408" s="99" t="s">
        <v>284</v>
      </c>
      <c r="B408" s="130"/>
      <c r="C408" s="29" t="s">
        <v>5</v>
      </c>
      <c r="D408" s="216">
        <v>17</v>
      </c>
    </row>
    <row r="409" spans="1:4" s="13" customFormat="1" ht="52.5" customHeight="1">
      <c r="A409" s="73" t="s">
        <v>621</v>
      </c>
      <c r="B409" s="74"/>
      <c r="C409" s="29" t="s">
        <v>5</v>
      </c>
      <c r="D409" s="217">
        <v>17</v>
      </c>
    </row>
    <row r="410" spans="1:4" s="13" customFormat="1" ht="15.75">
      <c r="A410" s="99" t="s">
        <v>622</v>
      </c>
      <c r="B410" s="130"/>
      <c r="C410" s="29" t="s">
        <v>5</v>
      </c>
      <c r="D410" s="217">
        <v>595.6</v>
      </c>
    </row>
    <row r="411" spans="1:4" s="13" customFormat="1" ht="15.75">
      <c r="A411" s="124"/>
      <c r="B411" s="44" t="s">
        <v>285</v>
      </c>
      <c r="C411" s="29" t="s">
        <v>5</v>
      </c>
      <c r="D411" s="217">
        <v>17</v>
      </c>
    </row>
    <row r="412" spans="1:4" s="13" customFormat="1" ht="38.25" customHeight="1">
      <c r="A412" s="124"/>
      <c r="B412" s="44" t="s">
        <v>286</v>
      </c>
      <c r="C412" s="29" t="s">
        <v>5</v>
      </c>
      <c r="D412" s="195"/>
    </row>
    <row r="413" spans="1:4" s="13" customFormat="1" ht="51" customHeight="1">
      <c r="A413" s="73" t="s">
        <v>287</v>
      </c>
      <c r="B413" s="74"/>
      <c r="C413" s="29" t="s">
        <v>5</v>
      </c>
      <c r="D413" s="195">
        <v>3</v>
      </c>
    </row>
    <row r="414" spans="1:4" s="13" customFormat="1" ht="15.75">
      <c r="A414" s="72" t="s">
        <v>153</v>
      </c>
      <c r="B414" s="72"/>
      <c r="C414" s="42"/>
      <c r="D414" s="52"/>
    </row>
    <row r="415" spans="1:4" s="13" customFormat="1" ht="15" customHeight="1">
      <c r="A415" s="73" t="s">
        <v>623</v>
      </c>
      <c r="B415" s="74"/>
      <c r="C415" s="29" t="s">
        <v>5</v>
      </c>
      <c r="D415" s="195">
        <v>6</v>
      </c>
    </row>
    <row r="416" spans="1:4" s="13" customFormat="1" ht="15.75">
      <c r="A416" s="124"/>
      <c r="B416" s="14" t="s">
        <v>288</v>
      </c>
      <c r="C416" s="29" t="s">
        <v>5</v>
      </c>
      <c r="D416" s="195">
        <v>6</v>
      </c>
    </row>
    <row r="417" spans="1:4" s="13" customFormat="1" ht="15.75">
      <c r="A417" s="124"/>
      <c r="B417" s="14" t="s">
        <v>289</v>
      </c>
      <c r="C417" s="29" t="s">
        <v>5</v>
      </c>
      <c r="D417" s="195">
        <v>6</v>
      </c>
    </row>
    <row r="418" spans="1:4" s="13" customFormat="1" ht="27" customHeight="1">
      <c r="A418" s="73" t="s">
        <v>624</v>
      </c>
      <c r="B418" s="74"/>
      <c r="C418" s="29" t="s">
        <v>14</v>
      </c>
      <c r="D418" s="195">
        <v>284</v>
      </c>
    </row>
    <row r="419" spans="1:4" s="13" customFormat="1" ht="25.5" customHeight="1">
      <c r="A419" s="73" t="s">
        <v>625</v>
      </c>
      <c r="B419" s="74"/>
      <c r="C419" s="29" t="s">
        <v>14</v>
      </c>
      <c r="D419" s="195">
        <v>284</v>
      </c>
    </row>
    <row r="420" spans="1:4" s="13" customFormat="1" ht="48" customHeight="1">
      <c r="A420" s="73" t="s">
        <v>626</v>
      </c>
      <c r="B420" s="74"/>
      <c r="C420" s="29"/>
      <c r="D420" s="194">
        <v>6</v>
      </c>
    </row>
    <row r="421" spans="1:4" s="13" customFormat="1" ht="51" customHeight="1">
      <c r="A421" s="72" t="s">
        <v>155</v>
      </c>
      <c r="B421" s="72"/>
      <c r="C421" s="42"/>
      <c r="D421" s="195"/>
    </row>
    <row r="422" spans="1:4" s="13" customFormat="1" ht="15.75">
      <c r="A422" s="73" t="s">
        <v>290</v>
      </c>
      <c r="B422" s="74"/>
      <c r="C422" s="29"/>
      <c r="D422" s="195"/>
    </row>
    <row r="423" spans="1:4" s="13" customFormat="1" ht="15.75">
      <c r="A423" s="124"/>
      <c r="B423" s="14" t="s">
        <v>291</v>
      </c>
      <c r="C423" s="29" t="s">
        <v>5</v>
      </c>
      <c r="D423" s="195">
        <v>8</v>
      </c>
    </row>
    <row r="424" spans="1:4" s="13" customFormat="1" ht="27.75" customHeight="1">
      <c r="A424" s="124"/>
      <c r="B424" s="14" t="s">
        <v>292</v>
      </c>
      <c r="C424" s="29" t="s">
        <v>5</v>
      </c>
      <c r="D424" s="195">
        <v>9</v>
      </c>
    </row>
    <row r="425" spans="1:4" s="13" customFormat="1" ht="39.75" customHeight="1">
      <c r="A425" s="106" t="s">
        <v>627</v>
      </c>
      <c r="B425" s="134"/>
      <c r="C425" s="29" t="s">
        <v>5</v>
      </c>
      <c r="D425" s="195">
        <v>31</v>
      </c>
    </row>
    <row r="426" spans="1:4" s="13" customFormat="1" ht="29.25" customHeight="1">
      <c r="A426" s="124"/>
      <c r="B426" s="14" t="s">
        <v>293</v>
      </c>
      <c r="C426" s="29" t="s">
        <v>5</v>
      </c>
      <c r="D426" s="195">
        <v>12</v>
      </c>
    </row>
    <row r="427" spans="1:4" s="13" customFormat="1" ht="28.5" customHeight="1">
      <c r="A427" s="124"/>
      <c r="B427" s="14" t="s">
        <v>294</v>
      </c>
      <c r="C427" s="29" t="s">
        <v>5</v>
      </c>
      <c r="D427" s="195">
        <v>17</v>
      </c>
    </row>
    <row r="428" spans="1:4" s="13" customFormat="1" ht="27.75" customHeight="1">
      <c r="A428" s="124"/>
      <c r="B428" s="14" t="s">
        <v>295</v>
      </c>
      <c r="C428" s="29" t="s">
        <v>5</v>
      </c>
      <c r="D428" s="50">
        <v>2</v>
      </c>
    </row>
    <row r="429" spans="1:4" s="13" customFormat="1" ht="15.75">
      <c r="A429" s="80" t="s">
        <v>296</v>
      </c>
      <c r="B429" s="81"/>
      <c r="C429" s="92"/>
      <c r="D429" s="50"/>
    </row>
    <row r="430" spans="1:4" s="13" customFormat="1" ht="15.75">
      <c r="A430" s="73" t="s">
        <v>628</v>
      </c>
      <c r="B430" s="74"/>
      <c r="C430" s="29" t="s">
        <v>5</v>
      </c>
      <c r="D430" s="195">
        <v>2</v>
      </c>
    </row>
    <row r="431" spans="1:4" s="13" customFormat="1" ht="15.75">
      <c r="A431" s="99" t="s">
        <v>297</v>
      </c>
      <c r="B431" s="130"/>
      <c r="C431" s="29" t="s">
        <v>5</v>
      </c>
      <c r="D431" s="195">
        <v>2</v>
      </c>
    </row>
    <row r="432" spans="1:4" s="13" customFormat="1" ht="15.75">
      <c r="A432" s="124"/>
      <c r="B432" s="14" t="s">
        <v>270</v>
      </c>
      <c r="C432" s="29" t="s">
        <v>5</v>
      </c>
      <c r="D432" s="58"/>
    </row>
    <row r="433" spans="1:4" s="13" customFormat="1" ht="15.75">
      <c r="A433" s="124"/>
      <c r="B433" s="14" t="s">
        <v>272</v>
      </c>
      <c r="C433" s="29" t="s">
        <v>5</v>
      </c>
      <c r="D433" s="195">
        <v>2</v>
      </c>
    </row>
    <row r="434" spans="1:4" s="13" customFormat="1" ht="15.75">
      <c r="A434" s="73" t="s">
        <v>629</v>
      </c>
      <c r="B434" s="74"/>
      <c r="C434" s="29"/>
      <c r="D434" s="58"/>
    </row>
    <row r="435" spans="1:4" s="13" customFormat="1" ht="15.75">
      <c r="A435" s="99" t="s">
        <v>298</v>
      </c>
      <c r="B435" s="130"/>
      <c r="C435" s="29" t="s">
        <v>467</v>
      </c>
      <c r="D435" s="195">
        <v>1.027</v>
      </c>
    </row>
    <row r="436" spans="1:4" s="13" customFormat="1" ht="24.75" customHeight="1">
      <c r="A436" s="124"/>
      <c r="B436" s="14" t="s">
        <v>299</v>
      </c>
      <c r="C436" s="29" t="s">
        <v>455</v>
      </c>
      <c r="D436" s="195">
        <v>18</v>
      </c>
    </row>
    <row r="437" spans="1:4" s="13" customFormat="1" ht="15.75">
      <c r="A437" s="124"/>
      <c r="B437" s="14" t="s">
        <v>300</v>
      </c>
      <c r="C437" s="29" t="s">
        <v>455</v>
      </c>
      <c r="D437" s="195">
        <v>5</v>
      </c>
    </row>
    <row r="438" spans="1:4" s="13" customFormat="1" ht="30" customHeight="1">
      <c r="A438" s="73" t="s">
        <v>630</v>
      </c>
      <c r="B438" s="74"/>
      <c r="C438" s="29"/>
      <c r="D438" s="58"/>
    </row>
    <row r="439" spans="1:4" s="13" customFormat="1" ht="15.75">
      <c r="A439" s="99" t="s">
        <v>298</v>
      </c>
      <c r="B439" s="130"/>
      <c r="C439" s="29" t="s">
        <v>467</v>
      </c>
      <c r="D439" s="195">
        <v>2.886</v>
      </c>
    </row>
    <row r="440" spans="1:4" s="13" customFormat="1" ht="27" customHeight="1">
      <c r="A440" s="124"/>
      <c r="B440" s="14" t="s">
        <v>299</v>
      </c>
      <c r="C440" s="29" t="s">
        <v>455</v>
      </c>
      <c r="D440" s="195">
        <v>219</v>
      </c>
    </row>
    <row r="441" spans="1:4" s="13" customFormat="1" ht="15.75">
      <c r="A441" s="124"/>
      <c r="B441" s="14" t="s">
        <v>300</v>
      </c>
      <c r="C441" s="29" t="s">
        <v>455</v>
      </c>
      <c r="D441" s="195">
        <v>14</v>
      </c>
    </row>
    <row r="442" spans="1:4" s="13" customFormat="1" ht="15.75">
      <c r="A442" s="73" t="s">
        <v>631</v>
      </c>
      <c r="B442" s="74"/>
      <c r="C442" s="29"/>
      <c r="D442" s="52"/>
    </row>
    <row r="443" spans="1:4" s="13" customFormat="1" ht="15.75">
      <c r="A443" s="99" t="s">
        <v>298</v>
      </c>
      <c r="B443" s="130"/>
      <c r="C443" s="29" t="s">
        <v>467</v>
      </c>
      <c r="D443" s="195">
        <v>3.547</v>
      </c>
    </row>
    <row r="444" spans="1:4" s="13" customFormat="1" ht="49.5" customHeight="1">
      <c r="A444" s="32"/>
      <c r="B444" s="14" t="s">
        <v>301</v>
      </c>
      <c r="C444" s="29" t="s">
        <v>449</v>
      </c>
      <c r="D444" s="195" t="s">
        <v>705</v>
      </c>
    </row>
    <row r="445" spans="1:4" s="13" customFormat="1" ht="15.75">
      <c r="A445" s="73" t="s">
        <v>632</v>
      </c>
      <c r="B445" s="74"/>
      <c r="C445" s="29" t="s">
        <v>467</v>
      </c>
      <c r="D445" s="195">
        <v>0.05</v>
      </c>
    </row>
    <row r="446" spans="1:4" s="13" customFormat="1" ht="15.75">
      <c r="A446" s="99" t="s">
        <v>302</v>
      </c>
      <c r="B446" s="130"/>
      <c r="C446" s="29"/>
      <c r="D446" s="52">
        <v>38745.7</v>
      </c>
    </row>
    <row r="447" spans="1:4" s="13" customFormat="1" ht="15.75">
      <c r="A447" s="124"/>
      <c r="B447" s="14" t="s">
        <v>267</v>
      </c>
      <c r="C447" s="29" t="s">
        <v>17</v>
      </c>
      <c r="D447" s="195">
        <v>69711.5</v>
      </c>
    </row>
    <row r="448" spans="1:4" s="13" customFormat="1" ht="15.75">
      <c r="A448" s="124"/>
      <c r="B448" s="14" t="s">
        <v>265</v>
      </c>
      <c r="C448" s="29" t="s">
        <v>17</v>
      </c>
      <c r="D448" s="195">
        <v>49828.4</v>
      </c>
    </row>
    <row r="449" spans="1:4" s="13" customFormat="1" ht="15.75">
      <c r="A449" s="73" t="s">
        <v>619</v>
      </c>
      <c r="B449" s="74"/>
      <c r="C449" s="29" t="s">
        <v>5</v>
      </c>
      <c r="D449" s="59">
        <v>4</v>
      </c>
    </row>
    <row r="450" spans="1:4" s="13" customFormat="1" ht="15.75">
      <c r="A450" s="124"/>
      <c r="B450" s="14" t="s">
        <v>282</v>
      </c>
      <c r="C450" s="29" t="s">
        <v>5</v>
      </c>
      <c r="D450" s="52">
        <v>0</v>
      </c>
    </row>
    <row r="451" spans="1:4" s="13" customFormat="1" ht="27.75" customHeight="1">
      <c r="A451" s="124"/>
      <c r="B451" s="14" t="s">
        <v>303</v>
      </c>
      <c r="C451" s="29" t="s">
        <v>5</v>
      </c>
      <c r="D451" s="195">
        <v>0</v>
      </c>
    </row>
    <row r="452" spans="1:4" s="13" customFormat="1" ht="38.25" customHeight="1">
      <c r="A452" s="73" t="s">
        <v>304</v>
      </c>
      <c r="B452" s="74"/>
      <c r="C452" s="29" t="s">
        <v>5</v>
      </c>
      <c r="D452" s="195">
        <v>1</v>
      </c>
    </row>
    <row r="453" spans="1:70" s="15" customFormat="1" ht="15.75">
      <c r="A453" s="80" t="s">
        <v>633</v>
      </c>
      <c r="B453" s="81"/>
      <c r="C453" s="92"/>
      <c r="D453" s="49"/>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row>
    <row r="454" spans="1:70" s="15" customFormat="1" ht="15.75">
      <c r="A454" s="73" t="s">
        <v>634</v>
      </c>
      <c r="B454" s="74"/>
      <c r="C454" s="29" t="s">
        <v>5</v>
      </c>
      <c r="D454" s="56">
        <v>0</v>
      </c>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row>
    <row r="455" spans="1:4" s="13" customFormat="1" ht="24.75" customHeight="1">
      <c r="A455" s="73" t="s">
        <v>635</v>
      </c>
      <c r="B455" s="74"/>
      <c r="C455" s="29" t="s">
        <v>467</v>
      </c>
      <c r="D455" s="218"/>
    </row>
    <row r="456" spans="1:4" s="13" customFormat="1" ht="15.75">
      <c r="A456" s="83" t="s">
        <v>305</v>
      </c>
      <c r="B456" s="118"/>
      <c r="C456" s="29" t="s">
        <v>467</v>
      </c>
      <c r="D456" s="218"/>
    </row>
    <row r="457" spans="1:4" s="13" customFormat="1" ht="13.5" customHeight="1">
      <c r="A457" s="99" t="s">
        <v>306</v>
      </c>
      <c r="B457" s="130"/>
      <c r="C457" s="29" t="s">
        <v>467</v>
      </c>
      <c r="D457" s="38"/>
    </row>
    <row r="458" spans="1:4" s="13" customFormat="1" ht="12.75" customHeight="1">
      <c r="A458" s="89"/>
      <c r="B458" s="14" t="s">
        <v>308</v>
      </c>
      <c r="C458" s="29" t="s">
        <v>467</v>
      </c>
      <c r="D458" s="38"/>
    </row>
    <row r="459" spans="1:4" s="13" customFormat="1" ht="12.75" customHeight="1">
      <c r="A459" s="90"/>
      <c r="B459" s="14" t="s">
        <v>636</v>
      </c>
      <c r="C459" s="29" t="s">
        <v>467</v>
      </c>
      <c r="D459" s="38"/>
    </row>
    <row r="460" spans="1:4" s="13" customFormat="1" ht="12.75" customHeight="1">
      <c r="A460" s="91"/>
      <c r="B460" s="14" t="s">
        <v>307</v>
      </c>
      <c r="C460" s="29" t="s">
        <v>467</v>
      </c>
      <c r="D460" s="38"/>
    </row>
    <row r="461" spans="1:4" s="13" customFormat="1" ht="12.75" customHeight="1">
      <c r="A461" s="99" t="s">
        <v>309</v>
      </c>
      <c r="B461" s="130"/>
      <c r="C461" s="29" t="s">
        <v>467</v>
      </c>
      <c r="D461" s="38"/>
    </row>
    <row r="462" spans="1:4" s="13" customFormat="1" ht="12.75" customHeight="1">
      <c r="A462" s="100"/>
      <c r="B462" s="14" t="s">
        <v>308</v>
      </c>
      <c r="C462" s="29" t="s">
        <v>467</v>
      </c>
      <c r="D462" s="38"/>
    </row>
    <row r="463" spans="1:4" s="13" customFormat="1" ht="12.75" customHeight="1">
      <c r="A463" s="101"/>
      <c r="B463" s="14" t="s">
        <v>636</v>
      </c>
      <c r="C463" s="29" t="s">
        <v>467</v>
      </c>
      <c r="D463" s="38"/>
    </row>
    <row r="464" spans="1:4" s="13" customFormat="1" ht="12.75" customHeight="1">
      <c r="A464" s="102"/>
      <c r="B464" s="14" t="s">
        <v>307</v>
      </c>
      <c r="C464" s="29" t="s">
        <v>467</v>
      </c>
      <c r="D464" s="38"/>
    </row>
    <row r="465" spans="1:4" s="13" customFormat="1" ht="12.75" customHeight="1">
      <c r="A465" s="99" t="s">
        <v>310</v>
      </c>
      <c r="B465" s="130"/>
      <c r="C465" s="29" t="s">
        <v>467</v>
      </c>
      <c r="D465" s="38"/>
    </row>
    <row r="466" spans="1:4" s="13" customFormat="1" ht="12.75" customHeight="1">
      <c r="A466" s="124"/>
      <c r="B466" s="14" t="s">
        <v>308</v>
      </c>
      <c r="C466" s="29" t="s">
        <v>467</v>
      </c>
      <c r="D466" s="38"/>
    </row>
    <row r="467" spans="1:4" s="13" customFormat="1" ht="12.75" customHeight="1">
      <c r="A467" s="124"/>
      <c r="B467" s="14" t="s">
        <v>636</v>
      </c>
      <c r="C467" s="29" t="s">
        <v>467</v>
      </c>
      <c r="D467" s="38"/>
    </row>
    <row r="468" spans="1:4" s="13" customFormat="1" ht="12.75" customHeight="1">
      <c r="A468" s="124"/>
      <c r="B468" s="14" t="s">
        <v>307</v>
      </c>
      <c r="C468" s="29" t="s">
        <v>467</v>
      </c>
      <c r="D468" s="38"/>
    </row>
    <row r="469" spans="1:4" s="13" customFormat="1" ht="15.75">
      <c r="A469" s="83" t="s">
        <v>311</v>
      </c>
      <c r="B469" s="118"/>
      <c r="C469" s="29" t="s">
        <v>467</v>
      </c>
      <c r="D469" s="218"/>
    </row>
    <row r="470" spans="1:4" s="13" customFormat="1" ht="12.75" customHeight="1">
      <c r="A470" s="99" t="s">
        <v>306</v>
      </c>
      <c r="B470" s="130"/>
      <c r="C470" s="29" t="s">
        <v>467</v>
      </c>
      <c r="D470" s="38"/>
    </row>
    <row r="471" spans="1:4" s="13" customFormat="1" ht="12.75" customHeight="1">
      <c r="A471" s="89"/>
      <c r="B471" s="14" t="s">
        <v>308</v>
      </c>
      <c r="C471" s="29" t="s">
        <v>467</v>
      </c>
      <c r="D471" s="38"/>
    </row>
    <row r="472" spans="1:4" s="13" customFormat="1" ht="12.75" customHeight="1">
      <c r="A472" s="90"/>
      <c r="B472" s="14" t="s">
        <v>636</v>
      </c>
      <c r="C472" s="29" t="s">
        <v>467</v>
      </c>
      <c r="D472" s="38"/>
    </row>
    <row r="473" spans="1:4" s="13" customFormat="1" ht="12.75" customHeight="1">
      <c r="A473" s="91"/>
      <c r="B473" s="14" t="s">
        <v>307</v>
      </c>
      <c r="C473" s="29" t="s">
        <v>467</v>
      </c>
      <c r="D473" s="38"/>
    </row>
    <row r="474" spans="1:4" s="13" customFormat="1" ht="12.75" customHeight="1">
      <c r="A474" s="99" t="s">
        <v>309</v>
      </c>
      <c r="B474" s="130"/>
      <c r="C474" s="29" t="s">
        <v>467</v>
      </c>
      <c r="D474" s="38"/>
    </row>
    <row r="475" spans="1:4" s="13" customFormat="1" ht="12.75" customHeight="1">
      <c r="A475" s="124"/>
      <c r="B475" s="14" t="s">
        <v>308</v>
      </c>
      <c r="C475" s="29" t="s">
        <v>467</v>
      </c>
      <c r="D475" s="38"/>
    </row>
    <row r="476" spans="1:4" s="13" customFormat="1" ht="12.75" customHeight="1">
      <c r="A476" s="124"/>
      <c r="B476" s="14" t="s">
        <v>636</v>
      </c>
      <c r="C476" s="29" t="s">
        <v>467</v>
      </c>
      <c r="D476" s="38"/>
    </row>
    <row r="477" spans="1:4" s="13" customFormat="1" ht="12.75" customHeight="1">
      <c r="A477" s="124"/>
      <c r="B477" s="14" t="s">
        <v>307</v>
      </c>
      <c r="C477" s="29" t="s">
        <v>467</v>
      </c>
      <c r="D477" s="38"/>
    </row>
    <row r="478" spans="1:4" s="13" customFormat="1" ht="12.75" customHeight="1">
      <c r="A478" s="99" t="s">
        <v>310</v>
      </c>
      <c r="B478" s="130"/>
      <c r="C478" s="29" t="s">
        <v>467</v>
      </c>
      <c r="D478" s="38"/>
    </row>
    <row r="479" spans="1:4" s="13" customFormat="1" ht="12.75" customHeight="1">
      <c r="A479" s="124"/>
      <c r="B479" s="14" t="s">
        <v>308</v>
      </c>
      <c r="C479" s="29" t="s">
        <v>467</v>
      </c>
      <c r="D479" s="38"/>
    </row>
    <row r="480" spans="1:4" s="13" customFormat="1" ht="12.75" customHeight="1">
      <c r="A480" s="124"/>
      <c r="B480" s="14" t="s">
        <v>636</v>
      </c>
      <c r="C480" s="29" t="s">
        <v>467</v>
      </c>
      <c r="D480" s="38"/>
    </row>
    <row r="481" spans="1:4" s="13" customFormat="1" ht="12.75" customHeight="1">
      <c r="A481" s="124"/>
      <c r="B481" s="14" t="s">
        <v>307</v>
      </c>
      <c r="C481" s="29" t="s">
        <v>467</v>
      </c>
      <c r="D481" s="38"/>
    </row>
    <row r="482" spans="1:4" s="13" customFormat="1" ht="15.75">
      <c r="A482" s="80" t="s">
        <v>477</v>
      </c>
      <c r="B482" s="81"/>
      <c r="C482" s="92"/>
      <c r="D482" s="49"/>
    </row>
    <row r="483" spans="1:4" s="13" customFormat="1" ht="27" customHeight="1">
      <c r="A483" s="135" t="s">
        <v>478</v>
      </c>
      <c r="B483" s="136"/>
      <c r="C483" s="29" t="s">
        <v>467</v>
      </c>
      <c r="D483" s="219">
        <v>0.253</v>
      </c>
    </row>
    <row r="484" spans="1:4" s="13" customFormat="1" ht="36" customHeight="1">
      <c r="A484" s="89"/>
      <c r="B484" s="14" t="s">
        <v>305</v>
      </c>
      <c r="C484" s="29" t="s">
        <v>467</v>
      </c>
      <c r="D484" s="219">
        <v>0.253</v>
      </c>
    </row>
    <row r="485" spans="1:4" s="13" customFormat="1" ht="36" customHeight="1">
      <c r="A485" s="91"/>
      <c r="B485" s="14" t="s">
        <v>311</v>
      </c>
      <c r="C485" s="29" t="s">
        <v>467</v>
      </c>
      <c r="D485" s="219">
        <v>0</v>
      </c>
    </row>
    <row r="486" spans="1:4" s="13" customFormat="1" ht="24.75" customHeight="1">
      <c r="A486" s="137" t="s">
        <v>479</v>
      </c>
      <c r="B486" s="118"/>
      <c r="C486" s="29" t="s">
        <v>467</v>
      </c>
      <c r="D486" s="219">
        <v>0.016</v>
      </c>
    </row>
    <row r="487" spans="1:4" s="13" customFormat="1" ht="22.5" customHeight="1">
      <c r="A487" s="135" t="s">
        <v>480</v>
      </c>
      <c r="B487" s="136"/>
      <c r="C487" s="47" t="s">
        <v>111</v>
      </c>
      <c r="D487" s="219">
        <v>1</v>
      </c>
    </row>
    <row r="488" spans="1:4" s="13" customFormat="1" ht="25.5">
      <c r="A488" s="89"/>
      <c r="B488" s="14" t="s">
        <v>481</v>
      </c>
      <c r="C488" s="47" t="s">
        <v>111</v>
      </c>
      <c r="D488" s="219">
        <v>1</v>
      </c>
    </row>
    <row r="489" spans="1:4" s="13" customFormat="1" ht="25.5">
      <c r="A489" s="91"/>
      <c r="B489" s="14" t="s">
        <v>482</v>
      </c>
      <c r="C489" s="47" t="s">
        <v>111</v>
      </c>
      <c r="D489" s="219">
        <v>0</v>
      </c>
    </row>
    <row r="490" spans="1:4" s="13" customFormat="1" ht="29.25" customHeight="1">
      <c r="A490" s="135" t="s">
        <v>483</v>
      </c>
      <c r="B490" s="138"/>
      <c r="C490" s="47" t="s">
        <v>111</v>
      </c>
      <c r="D490" s="50">
        <v>69</v>
      </c>
    </row>
    <row r="491" spans="1:4" s="13" customFormat="1" ht="27" customHeight="1">
      <c r="A491" s="139"/>
      <c r="B491" s="14" t="s">
        <v>484</v>
      </c>
      <c r="C491" s="47" t="s">
        <v>111</v>
      </c>
      <c r="D491" s="50">
        <v>41</v>
      </c>
    </row>
    <row r="492" spans="1:4" s="13" customFormat="1" ht="35.25" customHeight="1">
      <c r="A492" s="140"/>
      <c r="B492" s="14" t="s">
        <v>485</v>
      </c>
      <c r="C492" s="47" t="s">
        <v>111</v>
      </c>
      <c r="D492" s="50">
        <v>28</v>
      </c>
    </row>
    <row r="493" spans="1:4" s="13" customFormat="1" ht="26.25" customHeight="1">
      <c r="A493" s="141"/>
      <c r="B493" s="41" t="s">
        <v>520</v>
      </c>
      <c r="C493" s="29" t="s">
        <v>111</v>
      </c>
      <c r="D493" s="50">
        <v>0</v>
      </c>
    </row>
    <row r="494" spans="1:4" s="13" customFormat="1" ht="15.75">
      <c r="A494" s="80" t="s">
        <v>242</v>
      </c>
      <c r="B494" s="81"/>
      <c r="C494" s="92"/>
      <c r="D494" s="49"/>
    </row>
    <row r="495" spans="1:4" s="13" customFormat="1" ht="35.25" customHeight="1">
      <c r="A495" s="72" t="s">
        <v>637</v>
      </c>
      <c r="B495" s="72"/>
      <c r="C495" s="29" t="s">
        <v>5</v>
      </c>
      <c r="D495" s="194" t="s">
        <v>675</v>
      </c>
    </row>
    <row r="496" spans="1:4" s="13" customFormat="1" ht="15.75" customHeight="1">
      <c r="A496" s="99" t="s">
        <v>312</v>
      </c>
      <c r="B496" s="130"/>
      <c r="C496" s="29" t="s">
        <v>5</v>
      </c>
      <c r="D496" s="220">
        <v>140</v>
      </c>
    </row>
    <row r="497" spans="1:4" s="13" customFormat="1" ht="26.25" customHeight="1">
      <c r="A497" s="99" t="s">
        <v>313</v>
      </c>
      <c r="B497" s="130"/>
      <c r="C497" s="29" t="s">
        <v>5</v>
      </c>
      <c r="D497" s="220">
        <v>52</v>
      </c>
    </row>
    <row r="498" spans="1:4" s="13" customFormat="1" ht="15.75">
      <c r="A498" s="99" t="s">
        <v>314</v>
      </c>
      <c r="B498" s="130"/>
      <c r="C498" s="29" t="s">
        <v>455</v>
      </c>
      <c r="D498" s="220">
        <v>58</v>
      </c>
    </row>
    <row r="499" spans="1:4" s="13" customFormat="1" ht="15.75">
      <c r="A499" s="99" t="s">
        <v>315</v>
      </c>
      <c r="B499" s="130"/>
      <c r="C499" s="29" t="s">
        <v>455</v>
      </c>
      <c r="D499" s="220">
        <v>195</v>
      </c>
    </row>
    <row r="500" spans="1:4" s="13" customFormat="1" ht="15.75">
      <c r="A500" s="99" t="s">
        <v>316</v>
      </c>
      <c r="B500" s="130"/>
      <c r="C500" s="29" t="s">
        <v>455</v>
      </c>
      <c r="D500" s="220">
        <v>64</v>
      </c>
    </row>
    <row r="501" spans="1:4" s="13" customFormat="1" ht="15.75">
      <c r="A501" s="72" t="s">
        <v>638</v>
      </c>
      <c r="B501" s="72"/>
      <c r="C501" s="29"/>
      <c r="D501" s="221"/>
    </row>
    <row r="502" spans="1:4" s="13" customFormat="1" ht="15.75">
      <c r="A502" s="99" t="s">
        <v>318</v>
      </c>
      <c r="B502" s="130"/>
      <c r="C502" s="29" t="s">
        <v>5</v>
      </c>
      <c r="D502" s="220">
        <v>1</v>
      </c>
    </row>
    <row r="503" spans="1:4" s="13" customFormat="1" ht="38.25">
      <c r="A503" s="99" t="s">
        <v>639</v>
      </c>
      <c r="B503" s="130"/>
      <c r="C503" s="29" t="s">
        <v>18</v>
      </c>
      <c r="D503" s="220">
        <v>300</v>
      </c>
    </row>
    <row r="504" spans="1:4" s="13" customFormat="1" ht="26.25" customHeight="1">
      <c r="A504" s="72" t="s">
        <v>317</v>
      </c>
      <c r="B504" s="72"/>
      <c r="C504" s="29"/>
      <c r="D504" s="220"/>
    </row>
    <row r="505" spans="1:5" s="13" customFormat="1" ht="13.5" customHeight="1">
      <c r="A505" s="99" t="s">
        <v>640</v>
      </c>
      <c r="B505" s="130"/>
      <c r="C505" s="29" t="s">
        <v>5</v>
      </c>
      <c r="D505" s="220">
        <v>1</v>
      </c>
      <c r="E505" s="23"/>
    </row>
    <row r="506" spans="1:4" s="13" customFormat="1" ht="25.5" customHeight="1">
      <c r="A506" s="99" t="s">
        <v>319</v>
      </c>
      <c r="B506" s="130"/>
      <c r="C506" s="29" t="s">
        <v>5</v>
      </c>
      <c r="D506" s="220">
        <v>294.5</v>
      </c>
    </row>
    <row r="507" spans="1:4" s="13" customFormat="1" ht="15.75">
      <c r="A507" s="72" t="s">
        <v>320</v>
      </c>
      <c r="B507" s="72"/>
      <c r="C507" s="29"/>
      <c r="D507" s="220"/>
    </row>
    <row r="508" spans="1:4" s="13" customFormat="1" ht="15.75">
      <c r="A508" s="99" t="s">
        <v>318</v>
      </c>
      <c r="B508" s="130"/>
      <c r="C508" s="29" t="s">
        <v>5</v>
      </c>
      <c r="D508" s="220"/>
    </row>
    <row r="509" spans="1:4" s="13" customFormat="1" ht="15.75">
      <c r="A509" s="72" t="s">
        <v>321</v>
      </c>
      <c r="B509" s="72"/>
      <c r="C509" s="29"/>
      <c r="D509" s="220"/>
    </row>
    <row r="510" spans="1:4" s="13" customFormat="1" ht="15.75">
      <c r="A510" s="99" t="s">
        <v>318</v>
      </c>
      <c r="B510" s="130"/>
      <c r="C510" s="29" t="s">
        <v>5</v>
      </c>
      <c r="D510" s="220">
        <v>0</v>
      </c>
    </row>
    <row r="511" spans="1:4" s="13" customFormat="1" ht="15.75">
      <c r="A511" s="72" t="s">
        <v>322</v>
      </c>
      <c r="B511" s="72"/>
      <c r="C511" s="29"/>
      <c r="D511" s="220"/>
    </row>
    <row r="512" spans="1:4" s="13" customFormat="1" ht="15.75">
      <c r="A512" s="99" t="s">
        <v>318</v>
      </c>
      <c r="B512" s="130"/>
      <c r="C512" s="29" t="s">
        <v>5</v>
      </c>
      <c r="D512" s="220">
        <v>0</v>
      </c>
    </row>
    <row r="513" spans="1:4" s="13" customFormat="1" ht="15.75">
      <c r="A513" s="99" t="s">
        <v>641</v>
      </c>
      <c r="B513" s="130"/>
      <c r="C513" s="29" t="s">
        <v>455</v>
      </c>
      <c r="D513" s="220"/>
    </row>
    <row r="514" spans="1:4" s="13" customFormat="1" ht="25.5" customHeight="1">
      <c r="A514" s="105" t="s">
        <v>642</v>
      </c>
      <c r="B514" s="105"/>
      <c r="C514" s="29" t="s">
        <v>5</v>
      </c>
      <c r="D514" s="222">
        <v>24449</v>
      </c>
    </row>
    <row r="515" spans="1:4" s="13" customFormat="1" ht="15.75">
      <c r="A515" s="99" t="s">
        <v>323</v>
      </c>
      <c r="B515" s="130"/>
      <c r="C515" s="29" t="s">
        <v>5</v>
      </c>
      <c r="D515" s="220">
        <v>11</v>
      </c>
    </row>
    <row r="516" spans="1:4" s="13" customFormat="1" ht="15.75">
      <c r="A516" s="99" t="s">
        <v>324</v>
      </c>
      <c r="B516" s="130"/>
      <c r="C516" s="29" t="s">
        <v>5</v>
      </c>
      <c r="D516" s="220">
        <v>7</v>
      </c>
    </row>
    <row r="517" spans="1:4" s="13" customFormat="1" ht="14.25" customHeight="1">
      <c r="A517" s="99" t="s">
        <v>325</v>
      </c>
      <c r="B517" s="130"/>
      <c r="C517" s="29" t="s">
        <v>5</v>
      </c>
      <c r="D517" s="220">
        <v>69</v>
      </c>
    </row>
    <row r="518" spans="1:4" s="13" customFormat="1" ht="15.75">
      <c r="A518" s="106" t="s">
        <v>643</v>
      </c>
      <c r="B518" s="134"/>
      <c r="C518" s="29" t="s">
        <v>455</v>
      </c>
      <c r="D518" s="220">
        <v>240</v>
      </c>
    </row>
    <row r="519" spans="1:4" s="13" customFormat="1" ht="15.75">
      <c r="A519" s="99" t="s">
        <v>326</v>
      </c>
      <c r="B519" s="130"/>
      <c r="C519" s="29" t="s">
        <v>455</v>
      </c>
      <c r="D519" s="220">
        <v>132</v>
      </c>
    </row>
    <row r="520" spans="1:4" s="13" customFormat="1" ht="15.75">
      <c r="A520" s="99" t="s">
        <v>327</v>
      </c>
      <c r="B520" s="130"/>
      <c r="C520" s="29" t="s">
        <v>455</v>
      </c>
      <c r="D520" s="220">
        <v>27</v>
      </c>
    </row>
    <row r="521" spans="1:4" s="13" customFormat="1" ht="15.75">
      <c r="A521" s="99" t="s">
        <v>328</v>
      </c>
      <c r="B521" s="130"/>
      <c r="C521" s="29" t="s">
        <v>455</v>
      </c>
      <c r="D521" s="220">
        <v>9</v>
      </c>
    </row>
    <row r="522" spans="1:4" s="13" customFormat="1" ht="15.75">
      <c r="A522" s="99" t="s">
        <v>329</v>
      </c>
      <c r="B522" s="130"/>
      <c r="C522" s="29" t="s">
        <v>455</v>
      </c>
      <c r="D522" s="220">
        <v>17</v>
      </c>
    </row>
    <row r="523" spans="1:4" s="13" customFormat="1" ht="15.75">
      <c r="A523" s="99" t="s">
        <v>330</v>
      </c>
      <c r="B523" s="130"/>
      <c r="C523" s="29" t="s">
        <v>455</v>
      </c>
      <c r="D523" s="220">
        <v>13</v>
      </c>
    </row>
    <row r="524" spans="1:4" s="13" customFormat="1" ht="15.75">
      <c r="A524" s="80" t="s">
        <v>331</v>
      </c>
      <c r="B524" s="81"/>
      <c r="C524" s="92"/>
      <c r="D524" s="57"/>
    </row>
    <row r="525" spans="1:4" s="13" customFormat="1" ht="15.75">
      <c r="A525" s="73" t="s">
        <v>332</v>
      </c>
      <c r="B525" s="74"/>
      <c r="C525" s="21"/>
      <c r="D525" s="57"/>
    </row>
    <row r="526" spans="1:4" s="13" customFormat="1" ht="15" customHeight="1">
      <c r="A526" s="99" t="s">
        <v>333</v>
      </c>
      <c r="B526" s="130"/>
      <c r="C526" s="29" t="s">
        <v>5</v>
      </c>
      <c r="D526" s="50">
        <v>22</v>
      </c>
    </row>
    <row r="527" spans="1:4" s="13" customFormat="1" ht="15.75">
      <c r="A527" s="25"/>
      <c r="B527" s="26" t="s">
        <v>19</v>
      </c>
      <c r="C527" s="24" t="s">
        <v>467</v>
      </c>
      <c r="D527" s="223">
        <v>7</v>
      </c>
    </row>
    <row r="528" spans="1:4" s="13" customFormat="1" ht="15.75">
      <c r="A528" s="142" t="s">
        <v>454</v>
      </c>
      <c r="B528" s="142"/>
      <c r="C528" s="24" t="s">
        <v>453</v>
      </c>
      <c r="D528" s="50">
        <v>173.9</v>
      </c>
    </row>
    <row r="529" spans="1:4" s="13" customFormat="1" ht="15.75">
      <c r="A529" s="106" t="s">
        <v>334</v>
      </c>
      <c r="B529" s="134"/>
      <c r="C529" s="24"/>
      <c r="D529" s="50"/>
    </row>
    <row r="530" spans="1:4" s="13" customFormat="1" ht="15.75">
      <c r="A530" s="142" t="s">
        <v>644</v>
      </c>
      <c r="B530" s="142"/>
      <c r="C530" s="24" t="s">
        <v>5</v>
      </c>
      <c r="D530" s="50"/>
    </row>
    <row r="531" spans="1:4" s="13" customFormat="1" ht="15.75">
      <c r="A531" s="25"/>
      <c r="B531" s="26" t="s">
        <v>21</v>
      </c>
      <c r="C531" s="24" t="s">
        <v>455</v>
      </c>
      <c r="D531" s="50"/>
    </row>
    <row r="532" spans="1:4" s="13" customFormat="1" ht="15.75">
      <c r="A532" s="106" t="s">
        <v>335</v>
      </c>
      <c r="B532" s="134"/>
      <c r="C532" s="24"/>
      <c r="D532" s="50"/>
    </row>
    <row r="533" spans="1:4" s="13" customFormat="1" ht="15.75">
      <c r="A533" s="142" t="s">
        <v>333</v>
      </c>
      <c r="B533" s="142"/>
      <c r="C533" s="24" t="s">
        <v>5</v>
      </c>
      <c r="D533" s="50"/>
    </row>
    <row r="534" spans="1:4" s="13" customFormat="1" ht="15.75">
      <c r="A534" s="25"/>
      <c r="B534" s="26" t="s">
        <v>21</v>
      </c>
      <c r="C534" s="24" t="s">
        <v>455</v>
      </c>
      <c r="D534" s="50"/>
    </row>
    <row r="535" spans="1:4" s="13" customFormat="1" ht="15.75">
      <c r="A535" s="106" t="s">
        <v>336</v>
      </c>
      <c r="B535" s="134"/>
      <c r="C535" s="24"/>
      <c r="D535" s="50"/>
    </row>
    <row r="536" spans="1:4" s="13" customFormat="1" ht="15.75">
      <c r="A536" s="142" t="s">
        <v>333</v>
      </c>
      <c r="B536" s="142"/>
      <c r="C536" s="24" t="s">
        <v>5</v>
      </c>
      <c r="D536" s="50"/>
    </row>
    <row r="537" spans="1:4" s="13" customFormat="1" ht="15.75">
      <c r="A537" s="25"/>
      <c r="B537" s="26" t="s">
        <v>21</v>
      </c>
      <c r="C537" s="24" t="s">
        <v>455</v>
      </c>
      <c r="D537" s="50"/>
    </row>
    <row r="538" spans="1:4" s="13" customFormat="1" ht="15.75">
      <c r="A538" s="106" t="s">
        <v>337</v>
      </c>
      <c r="B538" s="134"/>
      <c r="C538" s="24"/>
      <c r="D538" s="50"/>
    </row>
    <row r="539" spans="1:4" s="13" customFormat="1" ht="15.75">
      <c r="A539" s="142" t="s">
        <v>333</v>
      </c>
      <c r="B539" s="142"/>
      <c r="C539" s="24" t="s">
        <v>5</v>
      </c>
      <c r="D539" s="50">
        <v>1</v>
      </c>
    </row>
    <row r="540" spans="1:4" s="13" customFormat="1" ht="15.75">
      <c r="A540" s="25"/>
      <c r="B540" s="26" t="s">
        <v>21</v>
      </c>
      <c r="C540" s="24" t="s">
        <v>455</v>
      </c>
      <c r="D540" s="50">
        <v>318</v>
      </c>
    </row>
    <row r="541" spans="1:4" s="13" customFormat="1" ht="15.75">
      <c r="A541" s="106" t="s">
        <v>338</v>
      </c>
      <c r="B541" s="134"/>
      <c r="C541" s="24"/>
      <c r="D541" s="50"/>
    </row>
    <row r="542" spans="1:4" s="13" customFormat="1" ht="15.75">
      <c r="A542" s="142" t="s">
        <v>111</v>
      </c>
      <c r="B542" s="142"/>
      <c r="C542" s="24" t="s">
        <v>5</v>
      </c>
      <c r="D542" s="50">
        <v>153</v>
      </c>
    </row>
    <row r="543" spans="1:4" s="13" customFormat="1" ht="15.75">
      <c r="A543" s="20"/>
      <c r="B543" s="26" t="s">
        <v>20</v>
      </c>
      <c r="C543" s="24" t="s">
        <v>455</v>
      </c>
      <c r="D543" s="50">
        <v>3073</v>
      </c>
    </row>
    <row r="544" spans="1:4" s="13" customFormat="1" ht="15.75">
      <c r="A544" s="106" t="s">
        <v>339</v>
      </c>
      <c r="B544" s="134"/>
      <c r="C544" s="24"/>
      <c r="D544" s="50"/>
    </row>
    <row r="545" spans="1:4" s="13" customFormat="1" ht="15.75">
      <c r="A545" s="142" t="s">
        <v>111</v>
      </c>
      <c r="B545" s="142"/>
      <c r="C545" s="24" t="s">
        <v>5</v>
      </c>
      <c r="D545" s="50">
        <v>1049</v>
      </c>
    </row>
    <row r="546" spans="1:4" s="13" customFormat="1" ht="15.75">
      <c r="A546" s="20"/>
      <c r="B546" s="26" t="s">
        <v>22</v>
      </c>
      <c r="C546" s="24" t="s">
        <v>455</v>
      </c>
      <c r="D546" s="50">
        <v>57169</v>
      </c>
    </row>
    <row r="547" spans="1:4" s="13" customFormat="1" ht="15.75">
      <c r="A547" s="73" t="s">
        <v>340</v>
      </c>
      <c r="B547" s="74"/>
      <c r="C547" s="29"/>
      <c r="D547" s="50"/>
    </row>
    <row r="548" spans="1:4" s="13" customFormat="1" ht="15.75">
      <c r="A548" s="99" t="s">
        <v>341</v>
      </c>
      <c r="B548" s="130"/>
      <c r="C548" s="29" t="s">
        <v>5</v>
      </c>
      <c r="D548" s="50">
        <v>1</v>
      </c>
    </row>
    <row r="549" spans="1:4" s="13" customFormat="1" ht="15.75">
      <c r="A549" s="73" t="s">
        <v>342</v>
      </c>
      <c r="B549" s="74"/>
      <c r="C549" s="29"/>
      <c r="D549" s="50"/>
    </row>
    <row r="550" spans="1:4" s="13" customFormat="1" ht="15.75">
      <c r="A550" s="142" t="s">
        <v>341</v>
      </c>
      <c r="B550" s="142"/>
      <c r="C550" s="24" t="s">
        <v>5</v>
      </c>
      <c r="D550" s="50"/>
    </row>
    <row r="551" spans="1:4" s="13" customFormat="1" ht="15.75">
      <c r="A551" s="20"/>
      <c r="B551" s="39" t="s">
        <v>23</v>
      </c>
      <c r="C551" s="24" t="s">
        <v>5</v>
      </c>
      <c r="D551" s="50"/>
    </row>
    <row r="552" spans="1:4" s="13" customFormat="1" ht="15.75">
      <c r="A552" s="73" t="s">
        <v>343</v>
      </c>
      <c r="B552" s="74"/>
      <c r="C552" s="29" t="s">
        <v>5</v>
      </c>
      <c r="D552" s="56">
        <v>18</v>
      </c>
    </row>
    <row r="553" spans="1:4" s="13" customFormat="1" ht="60" customHeight="1">
      <c r="A553" s="145" t="s">
        <v>645</v>
      </c>
      <c r="B553" s="146"/>
      <c r="C553" s="29" t="s">
        <v>449</v>
      </c>
      <c r="D553" s="50"/>
    </row>
    <row r="554" spans="1:4" s="13" customFormat="1" ht="17.25" customHeight="1">
      <c r="A554" s="99" t="s">
        <v>344</v>
      </c>
      <c r="B554" s="130"/>
      <c r="C554" s="29" t="s">
        <v>5</v>
      </c>
      <c r="D554" s="50"/>
    </row>
    <row r="555" spans="1:4" s="13" customFormat="1" ht="19.5" customHeight="1">
      <c r="A555" s="99" t="s">
        <v>345</v>
      </c>
      <c r="B555" s="130"/>
      <c r="C555" s="29"/>
      <c r="D555" s="50"/>
    </row>
    <row r="556" spans="1:4" s="13" customFormat="1" ht="78.75" customHeight="1">
      <c r="A556" s="99" t="s">
        <v>646</v>
      </c>
      <c r="B556" s="130"/>
      <c r="C556" s="29" t="s">
        <v>6</v>
      </c>
      <c r="D556" s="50"/>
    </row>
    <row r="557" spans="1:6" s="13" customFormat="1" ht="33.75" customHeight="1">
      <c r="A557" s="99" t="s">
        <v>647</v>
      </c>
      <c r="B557" s="130"/>
      <c r="C557" s="29" t="s">
        <v>5</v>
      </c>
      <c r="D557" s="50"/>
      <c r="E557" s="143"/>
      <c r="F557" s="144"/>
    </row>
    <row r="558" spans="1:4" s="13" customFormat="1" ht="27.75" customHeight="1">
      <c r="A558" s="124"/>
      <c r="B558" s="14" t="s">
        <v>346</v>
      </c>
      <c r="C558" s="29"/>
      <c r="D558" s="50"/>
    </row>
    <row r="559" spans="1:4" s="13" customFormat="1" ht="36" customHeight="1">
      <c r="A559" s="124"/>
      <c r="B559" s="14" t="s">
        <v>347</v>
      </c>
      <c r="C559" s="29"/>
      <c r="D559" s="50"/>
    </row>
    <row r="560" spans="1:4" s="13" customFormat="1" ht="27.75" customHeight="1">
      <c r="A560" s="73" t="s">
        <v>457</v>
      </c>
      <c r="B560" s="74"/>
      <c r="C560" s="29" t="s">
        <v>5</v>
      </c>
      <c r="D560" s="56">
        <v>50584</v>
      </c>
    </row>
    <row r="561" spans="1:4" s="13" customFormat="1" ht="16.5" customHeight="1">
      <c r="A561" s="99" t="s">
        <v>456</v>
      </c>
      <c r="B561" s="130"/>
      <c r="C561" s="29" t="s">
        <v>455</v>
      </c>
      <c r="D561" s="50">
        <v>1785</v>
      </c>
    </row>
    <row r="562" spans="1:4" s="13" customFormat="1" ht="12.75">
      <c r="A562" s="80" t="s">
        <v>348</v>
      </c>
      <c r="B562" s="81"/>
      <c r="C562" s="92"/>
      <c r="D562" s="64"/>
    </row>
    <row r="563" spans="1:4" s="13" customFormat="1" ht="28.5" customHeight="1">
      <c r="A563" s="73" t="s">
        <v>648</v>
      </c>
      <c r="B563" s="74"/>
      <c r="C563" s="29"/>
      <c r="D563" s="64"/>
    </row>
    <row r="564" spans="1:4" s="13" customFormat="1" ht="15.75">
      <c r="A564" s="99" t="s">
        <v>458</v>
      </c>
      <c r="B564" s="130"/>
      <c r="C564" s="29" t="s">
        <v>5</v>
      </c>
      <c r="D564" s="50">
        <v>6</v>
      </c>
    </row>
    <row r="565" spans="1:4" s="13" customFormat="1" ht="14.25" customHeight="1">
      <c r="A565" s="99" t="s">
        <v>649</v>
      </c>
      <c r="B565" s="130"/>
      <c r="C565" s="29" t="s">
        <v>5</v>
      </c>
      <c r="D565" s="50">
        <v>129</v>
      </c>
    </row>
    <row r="566" spans="1:4" s="13" customFormat="1" ht="24.75" customHeight="1">
      <c r="A566" s="83" t="s">
        <v>459</v>
      </c>
      <c r="B566" s="84"/>
      <c r="C566" s="29" t="s">
        <v>461</v>
      </c>
      <c r="D566" s="50"/>
    </row>
    <row r="567" spans="1:4" s="13" customFormat="1" ht="27.75" customHeight="1">
      <c r="A567" s="99" t="s">
        <v>460</v>
      </c>
      <c r="B567" s="130"/>
      <c r="C567" s="29" t="s">
        <v>5</v>
      </c>
      <c r="D567" s="50">
        <v>2</v>
      </c>
    </row>
    <row r="568" spans="1:4" s="13" customFormat="1" ht="18.75">
      <c r="A568" s="73" t="s">
        <v>349</v>
      </c>
      <c r="B568" s="74"/>
      <c r="C568" s="29"/>
      <c r="D568" s="219"/>
    </row>
    <row r="569" spans="1:4" s="13" customFormat="1" ht="26.25" customHeight="1">
      <c r="A569" s="99" t="s">
        <v>650</v>
      </c>
      <c r="B569" s="130"/>
      <c r="C569" s="29" t="s">
        <v>651</v>
      </c>
      <c r="D569" s="219"/>
    </row>
    <row r="570" spans="1:4" s="13" customFormat="1" ht="27" customHeight="1">
      <c r="A570" s="99" t="s">
        <v>652</v>
      </c>
      <c r="B570" s="130"/>
      <c r="C570" s="29" t="s">
        <v>455</v>
      </c>
      <c r="D570" s="219"/>
    </row>
    <row r="571" spans="1:4" s="13" customFormat="1" ht="49.5" customHeight="1">
      <c r="A571" s="124"/>
      <c r="B571" s="14" t="s">
        <v>463</v>
      </c>
      <c r="C571" s="29" t="s">
        <v>455</v>
      </c>
      <c r="D571" s="219"/>
    </row>
    <row r="572" spans="1:4" s="13" customFormat="1" ht="61.5" customHeight="1">
      <c r="A572" s="124"/>
      <c r="B572" s="14" t="s">
        <v>653</v>
      </c>
      <c r="C572" s="29" t="s">
        <v>455</v>
      </c>
      <c r="D572" s="219"/>
    </row>
    <row r="573" spans="1:4" s="13" customFormat="1" ht="15.75" customHeight="1">
      <c r="A573" s="73" t="s">
        <v>350</v>
      </c>
      <c r="B573" s="74"/>
      <c r="C573" s="29"/>
      <c r="D573" s="219"/>
    </row>
    <row r="574" spans="1:4" s="13" customFormat="1" ht="24.75" customHeight="1">
      <c r="A574" s="73" t="s">
        <v>351</v>
      </c>
      <c r="B574" s="74"/>
      <c r="C574" s="29"/>
      <c r="D574" s="219"/>
    </row>
    <row r="575" spans="1:4" s="13" customFormat="1" ht="41.25" customHeight="1">
      <c r="A575" s="99" t="s">
        <v>464</v>
      </c>
      <c r="B575" s="130"/>
      <c r="C575" s="29" t="s">
        <v>5</v>
      </c>
      <c r="D575" s="219"/>
    </row>
    <row r="576" spans="1:4" s="13" customFormat="1" ht="18.75">
      <c r="A576" s="99" t="s">
        <v>465</v>
      </c>
      <c r="B576" s="130"/>
      <c r="C576" s="29" t="s">
        <v>462</v>
      </c>
      <c r="D576" s="219"/>
    </row>
    <row r="577" spans="1:4" s="13" customFormat="1" ht="36" customHeight="1">
      <c r="A577" s="100"/>
      <c r="B577" s="14" t="s">
        <v>466</v>
      </c>
      <c r="C577" s="29" t="s">
        <v>462</v>
      </c>
      <c r="D577" s="219"/>
    </row>
    <row r="578" spans="1:4" s="13" customFormat="1" ht="61.5" customHeight="1">
      <c r="A578" s="101"/>
      <c r="B578" s="14" t="s">
        <v>654</v>
      </c>
      <c r="C578" s="29" t="s">
        <v>449</v>
      </c>
      <c r="D578" s="219"/>
    </row>
    <row r="579" spans="1:4" s="13" customFormat="1" ht="65.25" customHeight="1">
      <c r="A579" s="101"/>
      <c r="B579" s="14" t="s">
        <v>468</v>
      </c>
      <c r="C579" s="29" t="s">
        <v>467</v>
      </c>
      <c r="D579" s="219"/>
    </row>
    <row r="580" spans="1:4" s="13" customFormat="1" ht="90" customHeight="1">
      <c r="A580" s="102"/>
      <c r="B580" s="14" t="s">
        <v>469</v>
      </c>
      <c r="C580" s="29" t="s">
        <v>449</v>
      </c>
      <c r="D580" s="219"/>
    </row>
    <row r="581" spans="1:4" s="13" customFormat="1" ht="27" customHeight="1">
      <c r="A581" s="73" t="s">
        <v>352</v>
      </c>
      <c r="B581" s="74"/>
      <c r="C581" s="29"/>
      <c r="D581" s="219"/>
    </row>
    <row r="582" spans="1:4" s="13" customFormat="1" ht="39.75" customHeight="1">
      <c r="A582" s="99" t="s">
        <v>655</v>
      </c>
      <c r="B582" s="130"/>
      <c r="C582" s="29" t="s">
        <v>5</v>
      </c>
      <c r="D582" s="219"/>
    </row>
    <row r="583" spans="1:4" s="13" customFormat="1" ht="18.75">
      <c r="A583" s="99" t="s">
        <v>470</v>
      </c>
      <c r="B583" s="130"/>
      <c r="C583" s="29" t="s">
        <v>467</v>
      </c>
      <c r="D583" s="219"/>
    </row>
    <row r="584" spans="1:4" s="13" customFormat="1" ht="50.25" customHeight="1">
      <c r="A584" s="124"/>
      <c r="B584" s="14" t="s">
        <v>466</v>
      </c>
      <c r="C584" s="29" t="s">
        <v>467</v>
      </c>
      <c r="D584" s="219"/>
    </row>
    <row r="585" spans="1:4" s="13" customFormat="1" ht="60.75" customHeight="1">
      <c r="A585" s="124"/>
      <c r="B585" s="14" t="s">
        <v>654</v>
      </c>
      <c r="C585" s="29" t="s">
        <v>449</v>
      </c>
      <c r="D585" s="219"/>
    </row>
    <row r="586" spans="1:4" s="13" customFormat="1" ht="64.5" customHeight="1">
      <c r="A586" s="124"/>
      <c r="B586" s="14" t="s">
        <v>471</v>
      </c>
      <c r="C586" s="29" t="s">
        <v>467</v>
      </c>
      <c r="D586" s="219"/>
    </row>
    <row r="587" spans="1:4" s="13" customFormat="1" ht="88.5" customHeight="1">
      <c r="A587" s="124"/>
      <c r="B587" s="14" t="s">
        <v>469</v>
      </c>
      <c r="C587" s="29" t="s">
        <v>449</v>
      </c>
      <c r="D587" s="219"/>
    </row>
    <row r="588" spans="1:4" s="13" customFormat="1" ht="27.75" customHeight="1">
      <c r="A588" s="73" t="s">
        <v>353</v>
      </c>
      <c r="B588" s="74"/>
      <c r="C588" s="29"/>
      <c r="D588" s="219"/>
    </row>
    <row r="589" spans="1:4" s="13" customFormat="1" ht="30" customHeight="1">
      <c r="A589" s="99" t="s">
        <v>472</v>
      </c>
      <c r="B589" s="130"/>
      <c r="C589" s="29" t="s">
        <v>5</v>
      </c>
      <c r="D589" s="219">
        <v>2</v>
      </c>
    </row>
    <row r="590" spans="1:4" s="13" customFormat="1" ht="30" customHeight="1">
      <c r="A590" s="99" t="s">
        <v>473</v>
      </c>
      <c r="B590" s="130"/>
      <c r="C590" s="29" t="s">
        <v>462</v>
      </c>
      <c r="D590" s="219"/>
    </row>
    <row r="591" spans="1:4" s="13" customFormat="1" ht="18.75">
      <c r="A591" s="73" t="s">
        <v>354</v>
      </c>
      <c r="B591" s="74"/>
      <c r="C591" s="29"/>
      <c r="D591" s="219"/>
    </row>
    <row r="592" spans="1:4" s="13" customFormat="1" ht="28.5" customHeight="1">
      <c r="A592" s="99" t="s">
        <v>474</v>
      </c>
      <c r="B592" s="130"/>
      <c r="C592" s="29" t="s">
        <v>5</v>
      </c>
      <c r="D592" s="219"/>
    </row>
    <row r="593" spans="1:4" s="13" customFormat="1" ht="39.75" customHeight="1">
      <c r="A593" s="99" t="s">
        <v>0</v>
      </c>
      <c r="B593" s="130"/>
      <c r="C593" s="29" t="s">
        <v>462</v>
      </c>
      <c r="D593" s="219"/>
    </row>
    <row r="594" spans="1:4" s="13" customFormat="1" ht="30.75" customHeight="1">
      <c r="A594" s="73" t="s">
        <v>355</v>
      </c>
      <c r="B594" s="74"/>
      <c r="C594" s="29"/>
      <c r="D594" s="219"/>
    </row>
    <row r="595" spans="1:4" s="13" customFormat="1" ht="30" customHeight="1">
      <c r="A595" s="99" t="s">
        <v>1</v>
      </c>
      <c r="B595" s="130"/>
      <c r="C595" s="29" t="s">
        <v>462</v>
      </c>
      <c r="D595" s="219"/>
    </row>
    <row r="596" spans="1:4" s="13" customFormat="1" ht="38.25" customHeight="1">
      <c r="A596" s="99" t="s">
        <v>2</v>
      </c>
      <c r="B596" s="130"/>
      <c r="C596" s="29" t="s">
        <v>462</v>
      </c>
      <c r="D596" s="219"/>
    </row>
    <row r="597" spans="1:4" s="13" customFormat="1" ht="18.75">
      <c r="A597" s="72" t="s">
        <v>356</v>
      </c>
      <c r="B597" s="72"/>
      <c r="C597" s="29"/>
      <c r="D597" s="219"/>
    </row>
    <row r="598" spans="1:4" s="13" customFormat="1" ht="27.75" customHeight="1">
      <c r="A598" s="99" t="s">
        <v>3</v>
      </c>
      <c r="B598" s="130"/>
      <c r="C598" s="29" t="s">
        <v>6</v>
      </c>
      <c r="D598" s="219"/>
    </row>
    <row r="599" spans="1:4" s="13" customFormat="1" ht="29.25" customHeight="1">
      <c r="A599" s="99" t="s">
        <v>4</v>
      </c>
      <c r="B599" s="130"/>
      <c r="C599" s="29" t="s">
        <v>6</v>
      </c>
      <c r="D599" s="219"/>
    </row>
    <row r="600" spans="1:4" s="13" customFormat="1" ht="15.75" customHeight="1">
      <c r="A600" s="72" t="s">
        <v>357</v>
      </c>
      <c r="B600" s="72"/>
      <c r="C600" s="29"/>
      <c r="D600" s="224"/>
    </row>
    <row r="601" spans="1:4" s="13" customFormat="1" ht="69" customHeight="1">
      <c r="A601" s="99" t="s">
        <v>656</v>
      </c>
      <c r="B601" s="99"/>
      <c r="C601" s="29" t="s">
        <v>449</v>
      </c>
      <c r="D601" s="225">
        <v>0</v>
      </c>
    </row>
    <row r="602" spans="1:4" s="13" customFormat="1" ht="15.75">
      <c r="A602" s="147" t="s">
        <v>244</v>
      </c>
      <c r="B602" s="147"/>
      <c r="C602" s="147"/>
      <c r="D602" s="49"/>
    </row>
    <row r="603" spans="1:4" s="13" customFormat="1" ht="39.75" customHeight="1">
      <c r="A603" s="99" t="s">
        <v>497</v>
      </c>
      <c r="B603" s="99"/>
      <c r="C603" s="29" t="s">
        <v>455</v>
      </c>
      <c r="D603" s="226">
        <v>1</v>
      </c>
    </row>
    <row r="604" spans="1:4" s="13" customFormat="1" ht="14.25" customHeight="1">
      <c r="A604" s="99" t="s">
        <v>498</v>
      </c>
      <c r="B604" s="99"/>
      <c r="C604" s="29" t="s">
        <v>5</v>
      </c>
      <c r="D604" s="226">
        <v>0</v>
      </c>
    </row>
    <row r="605" spans="1:4" s="13" customFormat="1" ht="29.25" customHeight="1">
      <c r="A605" s="99" t="s">
        <v>499</v>
      </c>
      <c r="B605" s="99"/>
      <c r="C605" s="29" t="s">
        <v>455</v>
      </c>
      <c r="D605" s="226">
        <v>3456</v>
      </c>
    </row>
    <row r="606" spans="1:4" s="13" customFormat="1" ht="15.75">
      <c r="A606" s="100"/>
      <c r="B606" s="14" t="s">
        <v>500</v>
      </c>
      <c r="C606" s="29"/>
      <c r="D606" s="56"/>
    </row>
    <row r="607" spans="1:4" s="13" customFormat="1" ht="50.25" customHeight="1">
      <c r="A607" s="97"/>
      <c r="B607" s="14" t="s">
        <v>680</v>
      </c>
      <c r="C607" s="29" t="s">
        <v>455</v>
      </c>
      <c r="D607" s="226">
        <v>200</v>
      </c>
    </row>
    <row r="608" spans="1:4" s="13" customFormat="1" ht="52.5" customHeight="1">
      <c r="A608" s="101"/>
      <c r="B608" s="14" t="s">
        <v>657</v>
      </c>
      <c r="C608" s="29" t="s">
        <v>455</v>
      </c>
      <c r="D608" s="227">
        <v>200</v>
      </c>
    </row>
    <row r="609" spans="1:4" s="13" customFormat="1" ht="36" customHeight="1">
      <c r="A609" s="102"/>
      <c r="B609" s="14" t="s">
        <v>501</v>
      </c>
      <c r="C609" s="29" t="s">
        <v>455</v>
      </c>
      <c r="D609" s="227">
        <v>4</v>
      </c>
    </row>
    <row r="610" spans="1:4" s="13" customFormat="1" ht="39.75" customHeight="1">
      <c r="A610" s="99" t="s">
        <v>658</v>
      </c>
      <c r="B610" s="99"/>
      <c r="C610" s="29" t="s">
        <v>6</v>
      </c>
      <c r="D610" s="56">
        <v>120</v>
      </c>
    </row>
    <row r="611" spans="1:4" s="13" customFormat="1" ht="30.75" customHeight="1">
      <c r="A611" s="99" t="s">
        <v>502</v>
      </c>
      <c r="B611" s="99"/>
      <c r="C611" s="29" t="s">
        <v>444</v>
      </c>
      <c r="D611" s="56" t="s">
        <v>538</v>
      </c>
    </row>
    <row r="612" spans="1:4" s="13" customFormat="1" ht="12.75" customHeight="1">
      <c r="A612" s="124"/>
      <c r="B612" s="148" t="s">
        <v>659</v>
      </c>
      <c r="C612" s="149" t="s">
        <v>6</v>
      </c>
      <c r="D612" s="228">
        <v>10</v>
      </c>
    </row>
    <row r="613" spans="1:4" s="13" customFormat="1" ht="66" customHeight="1">
      <c r="A613" s="124"/>
      <c r="B613" s="148"/>
      <c r="C613" s="150"/>
      <c r="D613" s="229"/>
    </row>
    <row r="614" spans="1:4" s="13" customFormat="1" ht="12.75">
      <c r="A614" s="147" t="s">
        <v>245</v>
      </c>
      <c r="B614" s="147"/>
      <c r="C614" s="147"/>
      <c r="D614" s="75"/>
    </row>
    <row r="615" spans="1:4" s="13" customFormat="1" ht="12.75">
      <c r="A615" s="72" t="s">
        <v>358</v>
      </c>
      <c r="B615" s="72"/>
      <c r="C615" s="21"/>
      <c r="D615" s="76"/>
    </row>
    <row r="616" spans="1:4" s="13" customFormat="1" ht="28.5" customHeight="1">
      <c r="A616" s="73" t="s">
        <v>359</v>
      </c>
      <c r="B616" s="126"/>
      <c r="C616" s="21"/>
      <c r="D616" s="62"/>
    </row>
    <row r="617" spans="1:4" s="13" customFormat="1" ht="12.75" customHeight="1">
      <c r="A617" s="142" t="s">
        <v>111</v>
      </c>
      <c r="B617" s="87"/>
      <c r="C617" s="29" t="s">
        <v>5</v>
      </c>
      <c r="D617" s="50">
        <v>1</v>
      </c>
    </row>
    <row r="618" spans="1:4" s="13" customFormat="1" ht="12.75" customHeight="1">
      <c r="A618" s="99" t="s">
        <v>360</v>
      </c>
      <c r="B618" s="83"/>
      <c r="C618" s="29" t="s">
        <v>455</v>
      </c>
      <c r="D618" s="50">
        <v>505</v>
      </c>
    </row>
    <row r="619" spans="1:4" s="13" customFormat="1" ht="12.75" customHeight="1">
      <c r="A619" s="73" t="s">
        <v>660</v>
      </c>
      <c r="B619" s="126"/>
      <c r="C619" s="29"/>
      <c r="D619" s="50">
        <f>D620+D621+D622+D625+D626+D628</f>
        <v>69</v>
      </c>
    </row>
    <row r="620" spans="1:4" s="13" customFormat="1" ht="12.75" customHeight="1">
      <c r="A620" s="99" t="s">
        <v>661</v>
      </c>
      <c r="B620" s="83"/>
      <c r="C620" s="29" t="s">
        <v>5</v>
      </c>
      <c r="D620" s="230">
        <v>1</v>
      </c>
    </row>
    <row r="621" spans="1:4" s="13" customFormat="1" ht="12.75" customHeight="1">
      <c r="A621" s="99" t="s">
        <v>362</v>
      </c>
      <c r="B621" s="83"/>
      <c r="C621" s="29" t="s">
        <v>5</v>
      </c>
      <c r="D621" s="50">
        <v>38</v>
      </c>
    </row>
    <row r="622" spans="1:4" s="13" customFormat="1" ht="12.75" customHeight="1">
      <c r="A622" s="99" t="s">
        <v>363</v>
      </c>
      <c r="B622" s="83"/>
      <c r="C622" s="29" t="s">
        <v>5</v>
      </c>
      <c r="D622" s="50">
        <v>18</v>
      </c>
    </row>
    <row r="623" spans="1:4" s="13" customFormat="1" ht="12.75" customHeight="1">
      <c r="A623" s="99" t="s">
        <v>364</v>
      </c>
      <c r="B623" s="83"/>
      <c r="C623" s="29" t="s">
        <v>5</v>
      </c>
      <c r="D623" s="226">
        <v>0</v>
      </c>
    </row>
    <row r="624" spans="1:4" s="13" customFormat="1" ht="12.75" customHeight="1">
      <c r="A624" s="99" t="s">
        <v>365</v>
      </c>
      <c r="B624" s="83"/>
      <c r="C624" s="29" t="s">
        <v>5</v>
      </c>
      <c r="D624" s="226">
        <v>0</v>
      </c>
    </row>
    <row r="625" spans="1:4" s="13" customFormat="1" ht="12.75" customHeight="1">
      <c r="A625" s="99" t="s">
        <v>366</v>
      </c>
      <c r="B625" s="83"/>
      <c r="C625" s="29" t="s">
        <v>5</v>
      </c>
      <c r="D625" s="50">
        <v>1</v>
      </c>
    </row>
    <row r="626" spans="1:4" s="13" customFormat="1" ht="12.75" customHeight="1">
      <c r="A626" s="99" t="s">
        <v>367</v>
      </c>
      <c r="B626" s="83"/>
      <c r="C626" s="29" t="s">
        <v>5</v>
      </c>
      <c r="D626" s="50">
        <v>1</v>
      </c>
    </row>
    <row r="627" spans="1:4" s="13" customFormat="1" ht="12.75" customHeight="1">
      <c r="A627" s="99" t="s">
        <v>368</v>
      </c>
      <c r="B627" s="83"/>
      <c r="C627" s="29" t="s">
        <v>5</v>
      </c>
      <c r="D627" s="50">
        <v>0</v>
      </c>
    </row>
    <row r="628" spans="1:4" s="13" customFormat="1" ht="12.75" customHeight="1">
      <c r="A628" s="99" t="s">
        <v>369</v>
      </c>
      <c r="B628" s="83"/>
      <c r="C628" s="29" t="s">
        <v>5</v>
      </c>
      <c r="D628" s="50">
        <v>10</v>
      </c>
    </row>
    <row r="629" spans="1:4" s="13" customFormat="1" ht="12.75" customHeight="1">
      <c r="A629" s="151" t="s">
        <v>662</v>
      </c>
      <c r="B629" s="152"/>
      <c r="C629" s="29"/>
      <c r="D629" s="50">
        <v>0</v>
      </c>
    </row>
    <row r="630" spans="1:4" s="13" customFormat="1" ht="12.75" customHeight="1">
      <c r="A630" s="99" t="s">
        <v>370</v>
      </c>
      <c r="B630" s="83"/>
      <c r="C630" s="29" t="s">
        <v>5</v>
      </c>
      <c r="D630" s="50">
        <v>0</v>
      </c>
    </row>
    <row r="631" spans="1:4" s="13" customFormat="1" ht="12.75" customHeight="1">
      <c r="A631" s="99" t="s">
        <v>371</v>
      </c>
      <c r="B631" s="83"/>
      <c r="C631" s="29" t="s">
        <v>5</v>
      </c>
      <c r="D631" s="50">
        <v>0</v>
      </c>
    </row>
    <row r="632" spans="1:4" s="13" customFormat="1" ht="24.75" customHeight="1">
      <c r="A632" s="99" t="s">
        <v>663</v>
      </c>
      <c r="B632" s="83"/>
      <c r="C632" s="29" t="s">
        <v>5</v>
      </c>
      <c r="D632" s="50">
        <v>0</v>
      </c>
    </row>
    <row r="633" spans="1:4" s="13" customFormat="1" ht="12.75" customHeight="1">
      <c r="A633" s="72" t="s">
        <v>664</v>
      </c>
      <c r="B633" s="73"/>
      <c r="C633" s="29" t="s">
        <v>5</v>
      </c>
      <c r="D633" s="50">
        <v>46</v>
      </c>
    </row>
    <row r="634" spans="1:4" s="13" customFormat="1" ht="12.75" customHeight="1">
      <c r="A634" s="99" t="s">
        <v>372</v>
      </c>
      <c r="B634" s="83"/>
      <c r="C634" s="29" t="s">
        <v>5</v>
      </c>
      <c r="D634" s="50">
        <v>0</v>
      </c>
    </row>
    <row r="635" spans="1:4" s="13" customFormat="1" ht="12.75" customHeight="1">
      <c r="A635" s="99" t="s">
        <v>373</v>
      </c>
      <c r="B635" s="83"/>
      <c r="C635" s="29" t="s">
        <v>5</v>
      </c>
      <c r="D635" s="50">
        <v>46</v>
      </c>
    </row>
    <row r="636" spans="1:4" s="13" customFormat="1" ht="12.75" customHeight="1">
      <c r="A636" s="73" t="s">
        <v>374</v>
      </c>
      <c r="B636" s="126"/>
      <c r="C636" s="29" t="s">
        <v>5</v>
      </c>
      <c r="D636" s="50">
        <v>6</v>
      </c>
    </row>
    <row r="637" spans="1:4" s="13" customFormat="1" ht="12.75" customHeight="1">
      <c r="A637" s="80" t="s">
        <v>246</v>
      </c>
      <c r="B637" s="81"/>
      <c r="C637" s="92"/>
      <c r="D637" s="63"/>
    </row>
    <row r="638" spans="1:4" s="13" customFormat="1" ht="24.75" customHeight="1">
      <c r="A638" s="72" t="s">
        <v>486</v>
      </c>
      <c r="B638" s="72"/>
      <c r="C638" s="29" t="s">
        <v>5</v>
      </c>
      <c r="D638" s="62">
        <v>1</v>
      </c>
    </row>
    <row r="639" spans="1:4" s="13" customFormat="1" ht="28.5" customHeight="1">
      <c r="A639" s="73" t="s">
        <v>487</v>
      </c>
      <c r="B639" s="74"/>
      <c r="C639" s="29" t="s">
        <v>455</v>
      </c>
      <c r="D639" s="71" t="s">
        <v>699</v>
      </c>
    </row>
    <row r="640" spans="1:4" s="13" customFormat="1" ht="21.75" customHeight="1">
      <c r="A640" s="99" t="s">
        <v>488</v>
      </c>
      <c r="B640" s="99"/>
      <c r="C640" s="29" t="s">
        <v>455</v>
      </c>
      <c r="D640" s="219">
        <v>70</v>
      </c>
    </row>
    <row r="641" spans="1:4" s="13" customFormat="1" ht="27" customHeight="1">
      <c r="A641" s="72" t="s">
        <v>489</v>
      </c>
      <c r="B641" s="72"/>
      <c r="C641" s="29" t="s">
        <v>455</v>
      </c>
      <c r="D641" s="231">
        <v>5604</v>
      </c>
    </row>
    <row r="642" spans="1:4" s="13" customFormat="1" ht="18.75">
      <c r="A642" s="99" t="s">
        <v>533</v>
      </c>
      <c r="B642" s="99"/>
      <c r="C642" s="29"/>
      <c r="D642" s="219"/>
    </row>
    <row r="643" spans="1:4" s="13" customFormat="1" ht="18.75">
      <c r="A643" s="99" t="s">
        <v>490</v>
      </c>
      <c r="B643" s="99"/>
      <c r="C643" s="29" t="s">
        <v>455</v>
      </c>
      <c r="D643" s="219">
        <v>763</v>
      </c>
    </row>
    <row r="644" spans="1:4" s="13" customFormat="1" ht="18.75">
      <c r="A644" s="99" t="s">
        <v>491</v>
      </c>
      <c r="B644" s="99"/>
      <c r="C644" s="29" t="s">
        <v>455</v>
      </c>
      <c r="D644" s="219">
        <v>466</v>
      </c>
    </row>
    <row r="645" spans="1:4" s="13" customFormat="1" ht="18.75">
      <c r="A645" s="99" t="s">
        <v>492</v>
      </c>
      <c r="B645" s="99"/>
      <c r="C645" s="29" t="s">
        <v>455</v>
      </c>
      <c r="D645" s="219">
        <v>154</v>
      </c>
    </row>
    <row r="646" spans="1:4" s="13" customFormat="1" ht="38.25" customHeight="1">
      <c r="A646" s="72" t="s">
        <v>493</v>
      </c>
      <c r="B646" s="72"/>
      <c r="C646" s="29" t="s">
        <v>565</v>
      </c>
      <c r="D646" s="231">
        <v>2097</v>
      </c>
    </row>
    <row r="647" spans="1:4" s="13" customFormat="1" ht="37.5" customHeight="1">
      <c r="A647" s="72" t="s">
        <v>494</v>
      </c>
      <c r="B647" s="72"/>
      <c r="C647" s="29" t="s">
        <v>455</v>
      </c>
      <c r="D647" s="219">
        <v>646</v>
      </c>
    </row>
    <row r="648" spans="1:4" s="13" customFormat="1" ht="27" customHeight="1">
      <c r="A648" s="72" t="s">
        <v>495</v>
      </c>
      <c r="B648" s="72"/>
      <c r="C648" s="29" t="s">
        <v>5</v>
      </c>
      <c r="D648" s="219">
        <v>0</v>
      </c>
    </row>
    <row r="649" spans="1:4" s="13" customFormat="1" ht="27" customHeight="1">
      <c r="A649" s="72" t="s">
        <v>496</v>
      </c>
      <c r="B649" s="72"/>
      <c r="C649" s="29" t="s">
        <v>455</v>
      </c>
      <c r="D649" s="219">
        <v>0</v>
      </c>
    </row>
    <row r="650" spans="1:4" s="13" customFormat="1" ht="15.75">
      <c r="A650" s="80" t="s">
        <v>375</v>
      </c>
      <c r="B650" s="81"/>
      <c r="C650" s="92"/>
      <c r="D650" s="49"/>
    </row>
    <row r="651" spans="1:4" s="13" customFormat="1" ht="15.75">
      <c r="A651" s="72" t="s">
        <v>376</v>
      </c>
      <c r="B651" s="72"/>
      <c r="C651" s="21"/>
      <c r="D651" s="49"/>
    </row>
    <row r="652" spans="1:4" s="13" customFormat="1" ht="23.25" customHeight="1">
      <c r="A652" s="99" t="s">
        <v>377</v>
      </c>
      <c r="B652" s="99"/>
      <c r="C652" s="29" t="s">
        <v>24</v>
      </c>
      <c r="D652" s="50" t="s">
        <v>535</v>
      </c>
    </row>
    <row r="653" spans="1:4" s="13" customFormat="1" ht="25.5">
      <c r="A653" s="99" t="str">
        <f>LOWER("ПЕСОК")</f>
        <v>песок</v>
      </c>
      <c r="B653" s="99"/>
      <c r="C653" s="29" t="s">
        <v>24</v>
      </c>
      <c r="D653" s="50" t="s">
        <v>535</v>
      </c>
    </row>
    <row r="654" spans="1:4" s="13" customFormat="1" ht="25.5">
      <c r="A654" s="99" t="str">
        <f>LOWER("ГЛИНА")</f>
        <v>глина</v>
      </c>
      <c r="B654" s="99"/>
      <c r="C654" s="29" t="s">
        <v>24</v>
      </c>
      <c r="D654" s="50" t="s">
        <v>535</v>
      </c>
    </row>
    <row r="655" spans="1:4" s="13" customFormat="1" ht="15.75">
      <c r="A655" s="99" t="str">
        <f>LOWER("ТОРФ")</f>
        <v>торф</v>
      </c>
      <c r="B655" s="99"/>
      <c r="C655" s="29" t="s">
        <v>25</v>
      </c>
      <c r="D655" s="50" t="s">
        <v>535</v>
      </c>
    </row>
    <row r="656" spans="1:4" s="13" customFormat="1" ht="25.5">
      <c r="A656" s="99" t="str">
        <f>LOWER("НЕФТЬ")</f>
        <v>нефть</v>
      </c>
      <c r="B656" s="99"/>
      <c r="C656" s="29" t="s">
        <v>24</v>
      </c>
      <c r="D656" s="50" t="s">
        <v>535</v>
      </c>
    </row>
    <row r="657" spans="1:4" s="13" customFormat="1" ht="28.5" customHeight="1">
      <c r="A657" s="99" t="str">
        <f>LOWER("ГАЗ")</f>
        <v>газ</v>
      </c>
      <c r="B657" s="99"/>
      <c r="C657" s="29" t="s">
        <v>26</v>
      </c>
      <c r="D657" s="50" t="s">
        <v>535</v>
      </c>
    </row>
    <row r="658" spans="1:4" s="13" customFormat="1" ht="15.75">
      <c r="A658" s="99" t="str">
        <f>LOWER("ПРОЧЕЕ ")</f>
        <v>прочее </v>
      </c>
      <c r="B658" s="99"/>
      <c r="C658" s="29"/>
      <c r="D658" s="50" t="s">
        <v>535</v>
      </c>
    </row>
    <row r="659" spans="1:4" s="13" customFormat="1" ht="12.75" customHeight="1">
      <c r="A659" s="72" t="s">
        <v>378</v>
      </c>
      <c r="B659" s="72"/>
      <c r="C659" s="42"/>
      <c r="D659" s="58"/>
    </row>
    <row r="660" spans="1:4" s="13" customFormat="1" ht="15.75">
      <c r="A660" s="99" t="s">
        <v>379</v>
      </c>
      <c r="B660" s="99"/>
      <c r="C660" s="29" t="s">
        <v>25</v>
      </c>
      <c r="D660" s="50" t="s">
        <v>535</v>
      </c>
    </row>
    <row r="661" spans="1:4" s="13" customFormat="1" ht="15.75">
      <c r="A661" s="99" t="s">
        <v>380</v>
      </c>
      <c r="B661" s="99"/>
      <c r="C661" s="29" t="s">
        <v>25</v>
      </c>
      <c r="D661" s="50" t="s">
        <v>535</v>
      </c>
    </row>
    <row r="662" spans="1:4" s="13" customFormat="1" ht="25.5">
      <c r="A662" s="99" t="s">
        <v>381</v>
      </c>
      <c r="B662" s="99"/>
      <c r="C662" s="29" t="s">
        <v>24</v>
      </c>
      <c r="D662" s="50" t="s">
        <v>692</v>
      </c>
    </row>
    <row r="663" spans="1:4" s="13" customFormat="1" ht="15.75">
      <c r="A663" s="99" t="s">
        <v>382</v>
      </c>
      <c r="B663" s="99"/>
      <c r="C663" s="29"/>
      <c r="D663" s="50" t="s">
        <v>535</v>
      </c>
    </row>
    <row r="664" spans="1:4" s="13" customFormat="1" ht="15.75">
      <c r="A664" s="99" t="s">
        <v>383</v>
      </c>
      <c r="B664" s="99"/>
      <c r="C664" s="29"/>
      <c r="D664" s="50" t="s">
        <v>535</v>
      </c>
    </row>
    <row r="665" spans="1:4" s="13" customFormat="1" ht="15.75">
      <c r="A665" s="99" t="s">
        <v>384</v>
      </c>
      <c r="B665" s="99"/>
      <c r="C665" s="29"/>
      <c r="D665" s="50" t="s">
        <v>535</v>
      </c>
    </row>
    <row r="666" spans="1:4" s="13" customFormat="1" ht="23.25" customHeight="1">
      <c r="A666" s="72" t="s">
        <v>385</v>
      </c>
      <c r="B666" s="72"/>
      <c r="C666" s="29"/>
      <c r="D666" s="54"/>
    </row>
    <row r="667" spans="1:4" s="13" customFormat="1" ht="26.25" customHeight="1">
      <c r="A667" s="99" t="s">
        <v>386</v>
      </c>
      <c r="B667" s="99"/>
      <c r="C667" s="29" t="s">
        <v>24</v>
      </c>
      <c r="D667" s="56">
        <v>231.8</v>
      </c>
    </row>
    <row r="668" spans="1:4" s="13" customFormat="1" ht="25.5" customHeight="1">
      <c r="A668" s="99" t="s">
        <v>387</v>
      </c>
      <c r="B668" s="99"/>
      <c r="C668" s="29" t="s">
        <v>24</v>
      </c>
      <c r="D668" s="232">
        <v>7510.9</v>
      </c>
    </row>
    <row r="669" spans="1:4" s="13" customFormat="1" ht="25.5">
      <c r="A669" s="99" t="s">
        <v>388</v>
      </c>
      <c r="B669" s="99"/>
      <c r="C669" s="29" t="s">
        <v>665</v>
      </c>
      <c r="D669" s="56">
        <v>53.12</v>
      </c>
    </row>
    <row r="670" spans="1:4" s="13" customFormat="1" ht="25.5">
      <c r="A670" s="99" t="s">
        <v>666</v>
      </c>
      <c r="B670" s="99"/>
      <c r="C670" s="29" t="s">
        <v>667</v>
      </c>
      <c r="D670" s="56">
        <v>22477.4</v>
      </c>
    </row>
    <row r="671" spans="1:4" s="13" customFormat="1" ht="15.75">
      <c r="A671" s="80" t="s">
        <v>389</v>
      </c>
      <c r="B671" s="81"/>
      <c r="C671" s="92"/>
      <c r="D671" s="49"/>
    </row>
    <row r="672" spans="1:4" s="13" customFormat="1" ht="15.75">
      <c r="A672" s="72" t="s">
        <v>390</v>
      </c>
      <c r="B672" s="72"/>
      <c r="C672" s="21"/>
      <c r="D672" s="49"/>
    </row>
    <row r="673" spans="1:4" s="13" customFormat="1" ht="15.75">
      <c r="A673" s="73" t="s">
        <v>391</v>
      </c>
      <c r="B673" s="74"/>
      <c r="C673" s="29" t="s">
        <v>5</v>
      </c>
      <c r="D673" s="56">
        <v>182</v>
      </c>
    </row>
    <row r="674" spans="1:4" s="13" customFormat="1" ht="27.75" customHeight="1">
      <c r="A674" s="99" t="s">
        <v>392</v>
      </c>
      <c r="B674" s="99"/>
      <c r="C674" s="29" t="s">
        <v>5</v>
      </c>
      <c r="D674" s="56">
        <v>22</v>
      </c>
    </row>
    <row r="675" spans="1:4" s="13" customFormat="1" ht="27" customHeight="1">
      <c r="A675" s="99" t="s">
        <v>393</v>
      </c>
      <c r="B675" s="99"/>
      <c r="C675" s="29" t="s">
        <v>5</v>
      </c>
      <c r="D675" s="56">
        <v>4</v>
      </c>
    </row>
    <row r="676" spans="1:4" s="13" customFormat="1" ht="26.25" customHeight="1">
      <c r="A676" s="99" t="s">
        <v>394</v>
      </c>
      <c r="B676" s="99"/>
      <c r="C676" s="29" t="s">
        <v>5</v>
      </c>
      <c r="D676" s="56">
        <v>79</v>
      </c>
    </row>
    <row r="677" spans="1:4" s="13" customFormat="1" ht="25.5" customHeight="1">
      <c r="A677" s="99" t="s">
        <v>395</v>
      </c>
      <c r="B677" s="99"/>
      <c r="C677" s="29" t="s">
        <v>5</v>
      </c>
      <c r="D677" s="56">
        <v>39</v>
      </c>
    </row>
    <row r="678" spans="1:4" s="13" customFormat="1" ht="15.75">
      <c r="A678" s="99" t="s">
        <v>396</v>
      </c>
      <c r="B678" s="99"/>
      <c r="C678" s="29" t="s">
        <v>5</v>
      </c>
      <c r="D678" s="56">
        <v>5</v>
      </c>
    </row>
    <row r="679" spans="1:4" s="13" customFormat="1" ht="15.75">
      <c r="A679" s="72" t="s">
        <v>406</v>
      </c>
      <c r="B679" s="72"/>
      <c r="C679" s="29"/>
      <c r="D679" s="56"/>
    </row>
    <row r="680" spans="1:4" s="13" customFormat="1" ht="15.75">
      <c r="A680" s="99" t="s">
        <v>397</v>
      </c>
      <c r="B680" s="99"/>
      <c r="C680" s="29" t="s">
        <v>5</v>
      </c>
      <c r="D680" s="56">
        <v>50</v>
      </c>
    </row>
    <row r="681" spans="1:4" s="13" customFormat="1" ht="25.5" customHeight="1">
      <c r="A681" s="99" t="s">
        <v>398</v>
      </c>
      <c r="B681" s="99"/>
      <c r="C681" s="29" t="s">
        <v>455</v>
      </c>
      <c r="D681" s="56">
        <v>1</v>
      </c>
    </row>
    <row r="682" spans="1:4" s="13" customFormat="1" ht="23.25" customHeight="1">
      <c r="A682" s="99" t="s">
        <v>399</v>
      </c>
      <c r="B682" s="99"/>
      <c r="C682" s="29" t="s">
        <v>455</v>
      </c>
      <c r="D682" s="56">
        <v>5</v>
      </c>
    </row>
    <row r="683" spans="1:4" s="13" customFormat="1" ht="25.5" customHeight="1">
      <c r="A683" s="99" t="s">
        <v>400</v>
      </c>
      <c r="B683" s="99"/>
      <c r="C683" s="29" t="s">
        <v>5</v>
      </c>
      <c r="D683" s="56">
        <v>0</v>
      </c>
    </row>
    <row r="684" spans="1:4" s="13" customFormat="1" ht="23.25" customHeight="1">
      <c r="A684" s="99" t="s">
        <v>401</v>
      </c>
      <c r="B684" s="99"/>
      <c r="C684" s="29" t="s">
        <v>455</v>
      </c>
      <c r="D684" s="56">
        <v>0</v>
      </c>
    </row>
    <row r="685" spans="1:4" s="13" customFormat="1" ht="27" customHeight="1">
      <c r="A685" s="99" t="s">
        <v>402</v>
      </c>
      <c r="B685" s="99"/>
      <c r="C685" s="29" t="s">
        <v>455</v>
      </c>
      <c r="D685" s="56">
        <v>0</v>
      </c>
    </row>
    <row r="686" spans="1:4" s="13" customFormat="1" ht="23.25" customHeight="1">
      <c r="A686" s="153" t="s">
        <v>407</v>
      </c>
      <c r="B686" s="154"/>
      <c r="C686" s="29" t="s">
        <v>455</v>
      </c>
      <c r="D686" s="56">
        <v>18</v>
      </c>
    </row>
    <row r="687" spans="1:4" s="13" customFormat="1" ht="24.75" customHeight="1">
      <c r="A687" s="72" t="s">
        <v>408</v>
      </c>
      <c r="B687" s="72"/>
      <c r="C687" s="29" t="s">
        <v>455</v>
      </c>
      <c r="D687" s="56">
        <v>49</v>
      </c>
    </row>
    <row r="688" spans="1:4" s="13" customFormat="1" ht="27.75" customHeight="1">
      <c r="A688" s="72" t="s">
        <v>409</v>
      </c>
      <c r="B688" s="72"/>
      <c r="C688" s="29" t="s">
        <v>27</v>
      </c>
      <c r="D688" s="56">
        <v>0</v>
      </c>
    </row>
    <row r="689" spans="1:4" s="13" customFormat="1" ht="24.75" customHeight="1">
      <c r="A689" s="72" t="s">
        <v>410</v>
      </c>
      <c r="B689" s="72"/>
      <c r="C689" s="29"/>
      <c r="D689" s="56"/>
    </row>
    <row r="690" spans="1:4" s="13" customFormat="1" ht="48" customHeight="1">
      <c r="A690" s="124"/>
      <c r="B690" s="14" t="s">
        <v>668</v>
      </c>
      <c r="C690" s="29"/>
      <c r="D690" s="56" t="s">
        <v>697</v>
      </c>
    </row>
    <row r="691" spans="1:4" s="13" customFormat="1" ht="36" customHeight="1">
      <c r="A691" s="124"/>
      <c r="B691" s="14" t="s">
        <v>669</v>
      </c>
      <c r="C691" s="29" t="s">
        <v>6</v>
      </c>
      <c r="D691" s="56">
        <v>565</v>
      </c>
    </row>
    <row r="692" spans="1:4" s="13" customFormat="1" ht="31.5" customHeight="1">
      <c r="A692" s="72" t="s">
        <v>411</v>
      </c>
      <c r="B692" s="72"/>
      <c r="C692" s="29"/>
      <c r="D692" s="56" t="s">
        <v>698</v>
      </c>
    </row>
    <row r="693" spans="1:4" s="13" customFormat="1" ht="15.75">
      <c r="A693" s="99" t="s">
        <v>670</v>
      </c>
      <c r="B693" s="99"/>
      <c r="C693" s="29" t="s">
        <v>455</v>
      </c>
      <c r="D693" s="56">
        <v>12</v>
      </c>
    </row>
    <row r="694" spans="1:4" s="13" customFormat="1" ht="26.25" customHeight="1">
      <c r="A694" s="99" t="s">
        <v>403</v>
      </c>
      <c r="B694" s="99"/>
      <c r="C694" s="29" t="s">
        <v>455</v>
      </c>
      <c r="D694" s="56">
        <v>5</v>
      </c>
    </row>
    <row r="695" spans="1:4" s="13" customFormat="1" ht="15.75">
      <c r="A695" s="142" t="s">
        <v>404</v>
      </c>
      <c r="B695" s="142"/>
      <c r="C695" s="29" t="s">
        <v>5</v>
      </c>
      <c r="D695" s="56" t="s">
        <v>676</v>
      </c>
    </row>
    <row r="696" spans="1:4" s="13" customFormat="1" ht="36" customHeight="1">
      <c r="A696" s="72" t="s">
        <v>412</v>
      </c>
      <c r="B696" s="72"/>
      <c r="C696" s="29"/>
      <c r="D696" s="52"/>
    </row>
    <row r="697" spans="1:4" s="13" customFormat="1" ht="15.75">
      <c r="A697" s="72" t="s">
        <v>405</v>
      </c>
      <c r="B697" s="72"/>
      <c r="C697" s="29"/>
      <c r="D697" s="57"/>
    </row>
    <row r="698" spans="1:4" s="13" customFormat="1" ht="15.75">
      <c r="A698" s="72" t="s">
        <v>413</v>
      </c>
      <c r="B698" s="72"/>
      <c r="C698" s="29" t="s">
        <v>5</v>
      </c>
      <c r="D698" s="233">
        <v>20</v>
      </c>
    </row>
    <row r="699" spans="1:4" s="13" customFormat="1" ht="15.75">
      <c r="A699" s="99" t="s">
        <v>414</v>
      </c>
      <c r="B699" s="99"/>
      <c r="C699" s="29" t="s">
        <v>5</v>
      </c>
      <c r="D699" s="233">
        <v>1</v>
      </c>
    </row>
    <row r="700" spans="1:4" s="13" customFormat="1" ht="15.75">
      <c r="A700" s="99" t="s">
        <v>415</v>
      </c>
      <c r="B700" s="99"/>
      <c r="C700" s="29" t="s">
        <v>5</v>
      </c>
      <c r="D700" s="233">
        <v>10</v>
      </c>
    </row>
    <row r="701" spans="1:4" s="13" customFormat="1" ht="15.75">
      <c r="A701" s="99" t="s">
        <v>416</v>
      </c>
      <c r="B701" s="99"/>
      <c r="C701" s="29" t="s">
        <v>5</v>
      </c>
      <c r="D701" s="233">
        <v>1</v>
      </c>
    </row>
    <row r="702" spans="1:4" s="13" customFormat="1" ht="15.75">
      <c r="A702" s="99" t="s">
        <v>417</v>
      </c>
      <c r="B702" s="99"/>
      <c r="C702" s="29" t="s">
        <v>5</v>
      </c>
      <c r="D702" s="233">
        <v>3</v>
      </c>
    </row>
    <row r="703" spans="1:4" s="13" customFormat="1" ht="15.75">
      <c r="A703" s="99" t="s">
        <v>418</v>
      </c>
      <c r="B703" s="99"/>
      <c r="C703" s="29" t="s">
        <v>5</v>
      </c>
      <c r="D703" s="233">
        <v>5</v>
      </c>
    </row>
    <row r="704" spans="1:4" s="13" customFormat="1" ht="24.75" customHeight="1">
      <c r="A704" s="72" t="s">
        <v>419</v>
      </c>
      <c r="B704" s="72"/>
      <c r="C704" s="29" t="s">
        <v>455</v>
      </c>
      <c r="D704" s="233">
        <v>285</v>
      </c>
    </row>
    <row r="705" spans="1:4" s="13" customFormat="1" ht="15.75">
      <c r="A705" s="99" t="s">
        <v>414</v>
      </c>
      <c r="B705" s="99"/>
      <c r="C705" s="29" t="s">
        <v>455</v>
      </c>
      <c r="D705" s="233">
        <v>39</v>
      </c>
    </row>
    <row r="706" spans="1:4" s="13" customFormat="1" ht="15.75">
      <c r="A706" s="99" t="s">
        <v>415</v>
      </c>
      <c r="B706" s="99"/>
      <c r="C706" s="29" t="s">
        <v>455</v>
      </c>
      <c r="D706" s="233">
        <v>50</v>
      </c>
    </row>
    <row r="707" spans="1:4" s="13" customFormat="1" ht="15.75">
      <c r="A707" s="99" t="s">
        <v>416</v>
      </c>
      <c r="B707" s="99"/>
      <c r="C707" s="29" t="s">
        <v>455</v>
      </c>
      <c r="D707" s="233">
        <v>5</v>
      </c>
    </row>
    <row r="708" spans="1:4" s="13" customFormat="1" ht="15.75">
      <c r="A708" s="99" t="s">
        <v>417</v>
      </c>
      <c r="B708" s="99"/>
      <c r="C708" s="29" t="s">
        <v>455</v>
      </c>
      <c r="D708" s="233">
        <v>159</v>
      </c>
    </row>
    <row r="709" spans="1:4" s="13" customFormat="1" ht="15.75">
      <c r="A709" s="99" t="s">
        <v>418</v>
      </c>
      <c r="B709" s="99"/>
      <c r="C709" s="29" t="s">
        <v>455</v>
      </c>
      <c r="D709" s="233">
        <v>32</v>
      </c>
    </row>
    <row r="710" spans="1:4" s="13" customFormat="1" ht="27" customHeight="1">
      <c r="A710" s="72" t="s">
        <v>420</v>
      </c>
      <c r="B710" s="72"/>
      <c r="C710" s="29" t="s">
        <v>455</v>
      </c>
      <c r="D710" s="233">
        <v>40</v>
      </c>
    </row>
    <row r="711" spans="1:4" s="13" customFormat="1" ht="15.75">
      <c r="A711" s="99" t="s">
        <v>414</v>
      </c>
      <c r="B711" s="99"/>
      <c r="C711" s="29" t="s">
        <v>455</v>
      </c>
      <c r="D711" s="233">
        <v>4</v>
      </c>
    </row>
    <row r="712" spans="1:4" s="13" customFormat="1" ht="15.75">
      <c r="A712" s="99" t="s">
        <v>415</v>
      </c>
      <c r="B712" s="99"/>
      <c r="C712" s="29" t="s">
        <v>455</v>
      </c>
      <c r="D712" s="233">
        <v>12</v>
      </c>
    </row>
    <row r="713" spans="1:4" s="13" customFormat="1" ht="15.75">
      <c r="A713" s="99" t="s">
        <v>416</v>
      </c>
      <c r="B713" s="99"/>
      <c r="C713" s="29" t="s">
        <v>455</v>
      </c>
      <c r="D713" s="233">
        <v>1</v>
      </c>
    </row>
    <row r="714" spans="1:4" s="13" customFormat="1" ht="15.75">
      <c r="A714" s="99" t="s">
        <v>417</v>
      </c>
      <c r="B714" s="99"/>
      <c r="C714" s="29" t="s">
        <v>455</v>
      </c>
      <c r="D714" s="233">
        <v>18</v>
      </c>
    </row>
    <row r="715" spans="1:4" s="13" customFormat="1" ht="15.75">
      <c r="A715" s="99" t="s">
        <v>418</v>
      </c>
      <c r="B715" s="99"/>
      <c r="C715" s="29" t="s">
        <v>455</v>
      </c>
      <c r="D715" s="233">
        <v>5</v>
      </c>
    </row>
    <row r="716" spans="1:4" s="13" customFormat="1" ht="25.5" customHeight="1">
      <c r="A716" s="72" t="s">
        <v>421</v>
      </c>
      <c r="B716" s="72"/>
      <c r="C716" s="29" t="s">
        <v>449</v>
      </c>
      <c r="D716" s="233">
        <v>100</v>
      </c>
    </row>
    <row r="717" spans="1:4" s="13" customFormat="1" ht="15.75">
      <c r="A717" s="99" t="s">
        <v>414</v>
      </c>
      <c r="B717" s="99"/>
      <c r="C717" s="29" t="s">
        <v>449</v>
      </c>
      <c r="D717" s="233">
        <v>100</v>
      </c>
    </row>
    <row r="718" spans="1:4" s="13" customFormat="1" ht="15.75">
      <c r="A718" s="99" t="s">
        <v>415</v>
      </c>
      <c r="B718" s="99"/>
      <c r="C718" s="29" t="s">
        <v>449</v>
      </c>
      <c r="D718" s="233">
        <v>100</v>
      </c>
    </row>
    <row r="719" spans="1:4" s="13" customFormat="1" ht="15.75">
      <c r="A719" s="99" t="s">
        <v>416</v>
      </c>
      <c r="B719" s="99"/>
      <c r="C719" s="29" t="s">
        <v>449</v>
      </c>
      <c r="D719" s="233">
        <v>100</v>
      </c>
    </row>
    <row r="720" spans="1:4" s="13" customFormat="1" ht="15.75">
      <c r="A720" s="99" t="s">
        <v>417</v>
      </c>
      <c r="B720" s="99"/>
      <c r="C720" s="29" t="s">
        <v>449</v>
      </c>
      <c r="D720" s="233">
        <v>100</v>
      </c>
    </row>
    <row r="721" spans="1:4" s="13" customFormat="1" ht="15.75">
      <c r="A721" s="99" t="s">
        <v>418</v>
      </c>
      <c r="B721" s="99"/>
      <c r="C721" s="29" t="s">
        <v>449</v>
      </c>
      <c r="D721" s="233">
        <v>100</v>
      </c>
    </row>
    <row r="722" spans="1:4" s="13" customFormat="1" ht="26.25" customHeight="1">
      <c r="A722" s="72" t="s">
        <v>422</v>
      </c>
      <c r="B722" s="72"/>
      <c r="C722" s="29" t="s">
        <v>5</v>
      </c>
      <c r="D722" s="233">
        <v>28</v>
      </c>
    </row>
    <row r="723" spans="1:4" s="13" customFormat="1" ht="15.75">
      <c r="A723" s="99" t="s">
        <v>414</v>
      </c>
      <c r="B723" s="99"/>
      <c r="C723" s="29" t="s">
        <v>5</v>
      </c>
      <c r="D723" s="233">
        <v>8</v>
      </c>
    </row>
    <row r="724" spans="1:4" s="13" customFormat="1" ht="15.75">
      <c r="A724" s="99" t="s">
        <v>415</v>
      </c>
      <c r="B724" s="99"/>
      <c r="C724" s="29" t="s">
        <v>5</v>
      </c>
      <c r="D724" s="233">
        <v>14</v>
      </c>
    </row>
    <row r="725" spans="1:4" s="13" customFormat="1" ht="15.75">
      <c r="A725" s="99" t="s">
        <v>416</v>
      </c>
      <c r="B725" s="99"/>
      <c r="C725" s="29" t="s">
        <v>5</v>
      </c>
      <c r="D725" s="233">
        <v>1</v>
      </c>
    </row>
    <row r="726" spans="1:4" s="13" customFormat="1" ht="15.75">
      <c r="A726" s="99" t="s">
        <v>417</v>
      </c>
      <c r="B726" s="99"/>
      <c r="C726" s="29" t="s">
        <v>5</v>
      </c>
      <c r="D726" s="233">
        <v>0</v>
      </c>
    </row>
    <row r="727" spans="1:4" s="13" customFormat="1" ht="15.75">
      <c r="A727" s="99" t="s">
        <v>418</v>
      </c>
      <c r="B727" s="99"/>
      <c r="C727" s="29" t="s">
        <v>5</v>
      </c>
      <c r="D727" s="233">
        <v>5</v>
      </c>
    </row>
    <row r="728" spans="1:4" s="13" customFormat="1" ht="15.75">
      <c r="A728" s="72" t="s">
        <v>423</v>
      </c>
      <c r="B728" s="72"/>
      <c r="C728" s="29" t="s">
        <v>5</v>
      </c>
      <c r="D728" s="233">
        <v>34</v>
      </c>
    </row>
    <row r="729" spans="1:4" s="13" customFormat="1" ht="15.75">
      <c r="A729" s="72" t="s">
        <v>424</v>
      </c>
      <c r="B729" s="72"/>
      <c r="C729" s="29" t="s">
        <v>6</v>
      </c>
      <c r="D729" s="234">
        <v>350</v>
      </c>
    </row>
    <row r="730" spans="1:4" s="13" customFormat="1" ht="15.75">
      <c r="A730" s="72" t="s">
        <v>425</v>
      </c>
      <c r="B730" s="72"/>
      <c r="C730" s="29" t="s">
        <v>455</v>
      </c>
      <c r="D730" s="233">
        <v>3</v>
      </c>
    </row>
    <row r="731" spans="1:4" s="13" customFormat="1" ht="24" customHeight="1">
      <c r="A731" s="32"/>
      <c r="B731" s="14" t="s">
        <v>426</v>
      </c>
      <c r="C731" s="29" t="s">
        <v>455</v>
      </c>
      <c r="D731" s="233">
        <v>0</v>
      </c>
    </row>
    <row r="732" spans="1:4" s="13" customFormat="1" ht="15.75">
      <c r="A732" s="80" t="s">
        <v>427</v>
      </c>
      <c r="B732" s="81"/>
      <c r="C732" s="92"/>
      <c r="D732" s="57"/>
    </row>
    <row r="733" spans="1:4" s="13" customFormat="1" ht="15.75">
      <c r="A733" s="72" t="s">
        <v>428</v>
      </c>
      <c r="B733" s="72"/>
      <c r="C733" s="29"/>
      <c r="D733" s="50">
        <v>400</v>
      </c>
    </row>
    <row r="734" spans="1:4" s="13" customFormat="1" ht="15.75">
      <c r="A734" s="72" t="s">
        <v>434</v>
      </c>
      <c r="B734" s="72"/>
      <c r="C734" s="29"/>
      <c r="D734" s="59"/>
    </row>
    <row r="735" spans="1:4" s="13" customFormat="1" ht="15.75">
      <c r="A735" s="99" t="s">
        <v>429</v>
      </c>
      <c r="B735" s="99"/>
      <c r="C735" s="29" t="s">
        <v>5</v>
      </c>
      <c r="D735" s="59">
        <v>380</v>
      </c>
    </row>
    <row r="736" spans="1:4" s="13" customFormat="1" ht="12.75" customHeight="1">
      <c r="A736" s="99" t="s">
        <v>430</v>
      </c>
      <c r="B736" s="99"/>
      <c r="C736" s="29" t="s">
        <v>5</v>
      </c>
      <c r="D736" s="59">
        <v>45</v>
      </c>
    </row>
    <row r="737" spans="1:4" s="13" customFormat="1" ht="12.75" customHeight="1">
      <c r="A737" s="99" t="s">
        <v>431</v>
      </c>
      <c r="B737" s="99"/>
      <c r="C737" s="29" t="s">
        <v>5</v>
      </c>
      <c r="D737" s="59">
        <v>9</v>
      </c>
    </row>
    <row r="738" spans="1:4" s="13" customFormat="1" ht="12.75" customHeight="1">
      <c r="A738" s="99" t="s">
        <v>432</v>
      </c>
      <c r="B738" s="99"/>
      <c r="C738" s="29" t="s">
        <v>5</v>
      </c>
      <c r="D738" s="60">
        <v>1</v>
      </c>
    </row>
    <row r="739" spans="1:4" s="13" customFormat="1" ht="295.5" customHeight="1">
      <c r="A739" s="99" t="s">
        <v>433</v>
      </c>
      <c r="B739" s="99"/>
      <c r="C739" s="29" t="s">
        <v>5</v>
      </c>
      <c r="D739" s="61" t="s">
        <v>696</v>
      </c>
    </row>
    <row r="740" spans="1:4" s="13" customFormat="1" ht="15.75">
      <c r="A740" s="72" t="s">
        <v>435</v>
      </c>
      <c r="B740" s="72"/>
      <c r="C740" s="29"/>
      <c r="D740" s="50"/>
    </row>
    <row r="741" spans="1:4" s="13" customFormat="1" ht="15.75">
      <c r="A741" s="99" t="s">
        <v>436</v>
      </c>
      <c r="B741" s="99"/>
      <c r="C741" s="155" t="s">
        <v>562</v>
      </c>
      <c r="D741" s="50" t="s">
        <v>535</v>
      </c>
    </row>
    <row r="742" spans="1:4" s="13" customFormat="1" ht="15.75">
      <c r="A742" s="99" t="s">
        <v>430</v>
      </c>
      <c r="B742" s="99"/>
      <c r="C742" s="156"/>
      <c r="D742" s="50" t="s">
        <v>535</v>
      </c>
    </row>
    <row r="743" spans="1:4" s="13" customFormat="1" ht="12.75" customHeight="1">
      <c r="A743" s="99" t="s">
        <v>431</v>
      </c>
      <c r="B743" s="99"/>
      <c r="C743" s="156"/>
      <c r="D743" s="50" t="s">
        <v>535</v>
      </c>
    </row>
    <row r="744" spans="1:4" s="13" customFormat="1" ht="15.75">
      <c r="A744" s="99" t="s">
        <v>432</v>
      </c>
      <c r="B744" s="99"/>
      <c r="C744" s="157"/>
      <c r="D744" s="50" t="s">
        <v>535</v>
      </c>
    </row>
    <row r="745" spans="1:4" s="13" customFormat="1" ht="27.75" customHeight="1">
      <c r="A745" s="99" t="s">
        <v>671</v>
      </c>
      <c r="B745" s="99"/>
      <c r="C745" s="29" t="s">
        <v>672</v>
      </c>
      <c r="D745" s="50" t="s">
        <v>535</v>
      </c>
    </row>
    <row r="746" spans="1:4" s="13" customFormat="1" ht="15.75">
      <c r="A746" s="72" t="s">
        <v>437</v>
      </c>
      <c r="B746" s="72"/>
      <c r="C746" s="29"/>
      <c r="D746" s="50"/>
    </row>
    <row r="747" spans="1:4" s="13" customFormat="1" ht="18" customHeight="1">
      <c r="A747" s="99" t="s">
        <v>429</v>
      </c>
      <c r="B747" s="99"/>
      <c r="C747" s="155" t="s">
        <v>462</v>
      </c>
      <c r="D747" s="50">
        <v>0.933</v>
      </c>
    </row>
    <row r="748" spans="1:4" s="13" customFormat="1" ht="15.75">
      <c r="A748" s="99" t="s">
        <v>430</v>
      </c>
      <c r="B748" s="99"/>
      <c r="C748" s="156"/>
      <c r="D748" s="50">
        <v>0.24</v>
      </c>
    </row>
    <row r="749" spans="1:4" s="13" customFormat="1" ht="12.75" customHeight="1">
      <c r="A749" s="99" t="s">
        <v>431</v>
      </c>
      <c r="B749" s="99"/>
      <c r="C749" s="156"/>
      <c r="D749" s="50">
        <v>0.019</v>
      </c>
    </row>
    <row r="750" spans="1:4" s="13" customFormat="1" ht="15.75">
      <c r="A750" s="99" t="s">
        <v>432</v>
      </c>
      <c r="B750" s="99"/>
      <c r="C750" s="157"/>
      <c r="D750" s="56">
        <v>0.188</v>
      </c>
    </row>
    <row r="751" spans="1:4" s="13" customFormat="1" ht="42.75" customHeight="1">
      <c r="A751" s="72" t="s">
        <v>438</v>
      </c>
      <c r="B751" s="72"/>
      <c r="C751" s="29"/>
      <c r="D751" s="61" t="s">
        <v>536</v>
      </c>
    </row>
    <row r="752" spans="1:4" s="13" customFormat="1" ht="15.75">
      <c r="A752" s="80" t="s">
        <v>439</v>
      </c>
      <c r="B752" s="81"/>
      <c r="C752" s="92"/>
      <c r="D752" s="49"/>
    </row>
    <row r="753" spans="1:4" s="13" customFormat="1" ht="24.75" customHeight="1">
      <c r="A753" s="72" t="s">
        <v>673</v>
      </c>
      <c r="B753" s="72"/>
      <c r="C753" s="29"/>
      <c r="D753" s="50" t="s">
        <v>535</v>
      </c>
    </row>
    <row r="754" spans="1:4" s="13" customFormat="1" ht="15.75">
      <c r="A754" s="99" t="s">
        <v>440</v>
      </c>
      <c r="B754" s="99"/>
      <c r="C754" s="29" t="s">
        <v>5</v>
      </c>
      <c r="D754" s="50" t="s">
        <v>535</v>
      </c>
    </row>
    <row r="755" spans="1:4" s="13" customFormat="1" ht="15.75">
      <c r="A755" s="99" t="s">
        <v>441</v>
      </c>
      <c r="B755" s="99"/>
      <c r="C755" s="29" t="s">
        <v>5</v>
      </c>
      <c r="D755" s="50" t="s">
        <v>535</v>
      </c>
    </row>
    <row r="756" spans="1:4" s="13" customFormat="1" ht="23.25" customHeight="1">
      <c r="A756" s="72" t="s">
        <v>442</v>
      </c>
      <c r="B756" s="72"/>
      <c r="C756" s="19"/>
      <c r="D756" s="50"/>
    </row>
    <row r="757" spans="1:4" s="13" customFormat="1" ht="15.75">
      <c r="A757" s="93" t="s">
        <v>361</v>
      </c>
      <c r="B757" s="94"/>
      <c r="C757" s="167"/>
      <c r="D757" s="50" t="s">
        <v>535</v>
      </c>
    </row>
    <row r="758" spans="1:4" s="13" customFormat="1" ht="15.75">
      <c r="A758" s="163"/>
      <c r="B758" s="164"/>
      <c r="C758" s="168"/>
      <c r="D758" s="50" t="s">
        <v>535</v>
      </c>
    </row>
    <row r="759" spans="1:4" s="13" customFormat="1" ht="97.5" customHeight="1" hidden="1">
      <c r="A759" s="165"/>
      <c r="B759" s="166"/>
      <c r="C759" s="168"/>
      <c r="D759" s="50"/>
    </row>
    <row r="760" spans="1:4" s="13" customFormat="1" ht="85.5" customHeight="1" hidden="1">
      <c r="A760" s="165"/>
      <c r="B760" s="166"/>
      <c r="C760" s="168"/>
      <c r="D760" s="50" t="s">
        <v>535</v>
      </c>
    </row>
    <row r="761" spans="1:4" s="13" customFormat="1" ht="15.75">
      <c r="A761" s="99" t="s">
        <v>111</v>
      </c>
      <c r="B761" s="99"/>
      <c r="C761" s="29" t="s">
        <v>5</v>
      </c>
      <c r="D761" s="50" t="s">
        <v>535</v>
      </c>
    </row>
    <row r="762" spans="1:4" s="13" customFormat="1" ht="48.75" customHeight="1">
      <c r="A762" s="72" t="s">
        <v>443</v>
      </c>
      <c r="B762" s="72"/>
      <c r="C762" s="29"/>
      <c r="D762" s="50"/>
    </row>
    <row r="763" spans="1:4" s="13" customFormat="1" ht="15.75">
      <c r="A763" s="99" t="s">
        <v>111</v>
      </c>
      <c r="B763" s="99"/>
      <c r="C763" s="29" t="s">
        <v>5</v>
      </c>
      <c r="D763" s="50" t="s">
        <v>535</v>
      </c>
    </row>
    <row r="764" spans="1:4" s="13" customFormat="1" ht="21.75" customHeight="1">
      <c r="A764" s="99" t="s">
        <v>444</v>
      </c>
      <c r="B764" s="99"/>
      <c r="C764" s="29"/>
      <c r="D764" s="50" t="s">
        <v>535</v>
      </c>
    </row>
    <row r="765" spans="1:4" s="13" customFormat="1" ht="25.5" customHeight="1">
      <c r="A765" s="72" t="s">
        <v>445</v>
      </c>
      <c r="B765" s="72"/>
      <c r="C765" s="29"/>
      <c r="D765" s="38"/>
    </row>
    <row r="766" spans="1:4" s="13" customFormat="1" ht="15.75">
      <c r="A766" s="99" t="s">
        <v>111</v>
      </c>
      <c r="B766" s="99"/>
      <c r="C766" s="29" t="s">
        <v>5</v>
      </c>
      <c r="D766" s="50" t="s">
        <v>535</v>
      </c>
    </row>
    <row r="767" spans="1:4" s="13" customFormat="1" ht="15.75" hidden="1">
      <c r="A767" s="158"/>
      <c r="B767" s="158"/>
      <c r="C767" s="159"/>
      <c r="D767" s="50" t="s">
        <v>535</v>
      </c>
    </row>
    <row r="768" spans="1:4" s="13" customFormat="1" ht="15.75" hidden="1">
      <c r="A768" s="158"/>
      <c r="B768" s="158"/>
      <c r="C768" s="159"/>
      <c r="D768" s="49"/>
    </row>
    <row r="769" spans="1:4" s="13" customFormat="1" ht="15.75" hidden="1">
      <c r="A769" s="158"/>
      <c r="B769" s="158"/>
      <c r="C769" s="159"/>
      <c r="D769" s="49"/>
    </row>
    <row r="770" spans="1:4" s="13" customFormat="1" ht="15.75" hidden="1">
      <c r="A770" s="158"/>
      <c r="B770" s="158"/>
      <c r="C770" s="159"/>
      <c r="D770" s="49"/>
    </row>
    <row r="771" spans="1:4" s="13" customFormat="1" ht="15.75" hidden="1">
      <c r="A771" s="158"/>
      <c r="B771" s="158"/>
      <c r="C771" s="159"/>
      <c r="D771" s="49"/>
    </row>
    <row r="772" spans="1:4" s="13" customFormat="1" ht="15.75" hidden="1">
      <c r="A772" s="158"/>
      <c r="B772" s="158"/>
      <c r="C772" s="159"/>
      <c r="D772" s="49"/>
    </row>
    <row r="773" spans="1:4" s="13" customFormat="1" ht="15.75" hidden="1">
      <c r="A773" s="158"/>
      <c r="B773" s="158"/>
      <c r="C773" s="159"/>
      <c r="D773" s="49"/>
    </row>
    <row r="774" spans="1:4" s="13" customFormat="1" ht="39" customHeight="1" hidden="1">
      <c r="A774" s="158"/>
      <c r="B774" s="158"/>
      <c r="C774" s="159"/>
      <c r="D774" s="49"/>
    </row>
    <row r="775" spans="1:4" s="13" customFormat="1" ht="15.75" hidden="1">
      <c r="A775" s="158"/>
      <c r="B775" s="158"/>
      <c r="C775" s="159"/>
      <c r="D775" s="49"/>
    </row>
    <row r="776" spans="1:4" s="13" customFormat="1" ht="15.75" hidden="1">
      <c r="A776" s="158"/>
      <c r="B776" s="158"/>
      <c r="C776" s="159"/>
      <c r="D776" s="49"/>
    </row>
    <row r="777" spans="1:4" s="13" customFormat="1" ht="15.75" hidden="1">
      <c r="A777" s="158"/>
      <c r="B777" s="158"/>
      <c r="C777" s="160"/>
      <c r="D777" s="49"/>
    </row>
    <row r="778" spans="1:4" s="13" customFormat="1" ht="26.25" customHeight="1" hidden="1">
      <c r="A778" s="158"/>
      <c r="B778" s="158"/>
      <c r="C778" s="160"/>
      <c r="D778" s="49"/>
    </row>
    <row r="779" spans="1:4" s="13" customFormat="1" ht="38.25" customHeight="1" hidden="1">
      <c r="A779" s="158"/>
      <c r="B779" s="158"/>
      <c r="C779" s="160"/>
      <c r="D779" s="49"/>
    </row>
    <row r="780" spans="1:4" s="13" customFormat="1" ht="89.25" customHeight="1" hidden="1">
      <c r="A780" s="158"/>
      <c r="B780" s="158"/>
      <c r="C780" s="160"/>
      <c r="D780" s="49"/>
    </row>
    <row r="781" spans="1:4" s="13" customFormat="1" ht="15.75" hidden="1">
      <c r="A781" s="158"/>
      <c r="B781" s="158"/>
      <c r="C781" s="160"/>
      <c r="D781" s="49"/>
    </row>
    <row r="782" spans="1:4" s="13" customFormat="1" ht="15.75" hidden="1">
      <c r="A782" s="158"/>
      <c r="B782" s="158"/>
      <c r="C782" s="160"/>
      <c r="D782" s="49"/>
    </row>
    <row r="783" spans="1:4" s="13" customFormat="1" ht="39" customHeight="1" hidden="1">
      <c r="A783" s="158"/>
      <c r="B783" s="158"/>
      <c r="C783" s="160"/>
      <c r="D783" s="49"/>
    </row>
    <row r="784" spans="1:4" s="13" customFormat="1" ht="12.75" customHeight="1">
      <c r="A784" s="161" t="s">
        <v>444</v>
      </c>
      <c r="B784" s="162"/>
      <c r="C784" s="30"/>
      <c r="D784" s="50" t="s">
        <v>535</v>
      </c>
    </row>
    <row r="785" ht="15.75">
      <c r="D785" s="37"/>
    </row>
  </sheetData>
  <sheetProtection/>
  <mergeCells count="593">
    <mergeCell ref="A765:B765"/>
    <mergeCell ref="A766:B766"/>
    <mergeCell ref="A767:B783"/>
    <mergeCell ref="C767:C783"/>
    <mergeCell ref="A784:B784"/>
    <mergeCell ref="A757:B760"/>
    <mergeCell ref="C757:C760"/>
    <mergeCell ref="A761:B761"/>
    <mergeCell ref="A762:B762"/>
    <mergeCell ref="A763:B763"/>
    <mergeCell ref="A764:B764"/>
    <mergeCell ref="A751:B751"/>
    <mergeCell ref="A752:C752"/>
    <mergeCell ref="A753:B753"/>
    <mergeCell ref="A754:B754"/>
    <mergeCell ref="A755:B755"/>
    <mergeCell ref="A756:B756"/>
    <mergeCell ref="A745:B745"/>
    <mergeCell ref="A746:B746"/>
    <mergeCell ref="A747:B747"/>
    <mergeCell ref="C747:C750"/>
    <mergeCell ref="A748:B748"/>
    <mergeCell ref="A749:B749"/>
    <mergeCell ref="A750:B750"/>
    <mergeCell ref="A736:B736"/>
    <mergeCell ref="A737:B737"/>
    <mergeCell ref="A739:B739"/>
    <mergeCell ref="A740:B740"/>
    <mergeCell ref="A741:B741"/>
    <mergeCell ref="C741:C744"/>
    <mergeCell ref="A742:B742"/>
    <mergeCell ref="A743:B743"/>
    <mergeCell ref="A744:B744"/>
    <mergeCell ref="A729:B729"/>
    <mergeCell ref="A730:B730"/>
    <mergeCell ref="A732:C732"/>
    <mergeCell ref="A733:B733"/>
    <mergeCell ref="A734:B734"/>
    <mergeCell ref="A735:B735"/>
    <mergeCell ref="A717:B717"/>
    <mergeCell ref="A718:B718"/>
    <mergeCell ref="A719:B719"/>
    <mergeCell ref="A720:B720"/>
    <mergeCell ref="A721:B721"/>
    <mergeCell ref="A738:B738"/>
    <mergeCell ref="A725:B725"/>
    <mergeCell ref="A726:B726"/>
    <mergeCell ref="A727:B727"/>
    <mergeCell ref="A728:B728"/>
    <mergeCell ref="A722:B722"/>
    <mergeCell ref="A723:B723"/>
    <mergeCell ref="A724:B724"/>
    <mergeCell ref="A710:B710"/>
    <mergeCell ref="A711:B711"/>
    <mergeCell ref="A712:B712"/>
    <mergeCell ref="A713:B713"/>
    <mergeCell ref="A714:B714"/>
    <mergeCell ref="A715:B715"/>
    <mergeCell ref="A716:B716"/>
    <mergeCell ref="A704:B704"/>
    <mergeCell ref="A705:B705"/>
    <mergeCell ref="A706:B706"/>
    <mergeCell ref="A707:B707"/>
    <mergeCell ref="A708:B708"/>
    <mergeCell ref="A709:B709"/>
    <mergeCell ref="A699:B699"/>
    <mergeCell ref="A700:B700"/>
    <mergeCell ref="A701:B701"/>
    <mergeCell ref="A702:B702"/>
    <mergeCell ref="A703:B703"/>
    <mergeCell ref="A693:B693"/>
    <mergeCell ref="A694:B694"/>
    <mergeCell ref="A695:B695"/>
    <mergeCell ref="A696:B696"/>
    <mergeCell ref="A697:B697"/>
    <mergeCell ref="A683:B683"/>
    <mergeCell ref="A684:B684"/>
    <mergeCell ref="A685:B685"/>
    <mergeCell ref="A686:B686"/>
    <mergeCell ref="A698:B698"/>
    <mergeCell ref="A687:B687"/>
    <mergeCell ref="A688:B688"/>
    <mergeCell ref="A689:B689"/>
    <mergeCell ref="A690:A691"/>
    <mergeCell ref="A692:B692"/>
    <mergeCell ref="A677:B677"/>
    <mergeCell ref="A678:B678"/>
    <mergeCell ref="A679:B679"/>
    <mergeCell ref="A680:B680"/>
    <mergeCell ref="A681:B681"/>
    <mergeCell ref="A682:B682"/>
    <mergeCell ref="A671:C671"/>
    <mergeCell ref="A672:B672"/>
    <mergeCell ref="A673:B673"/>
    <mergeCell ref="A674:B674"/>
    <mergeCell ref="A675:B675"/>
    <mergeCell ref="A676:B676"/>
    <mergeCell ref="A665:B665"/>
    <mergeCell ref="A666:B666"/>
    <mergeCell ref="A667:B667"/>
    <mergeCell ref="A668:B668"/>
    <mergeCell ref="A669:B669"/>
    <mergeCell ref="A670:B670"/>
    <mergeCell ref="A659:B659"/>
    <mergeCell ref="A660:B660"/>
    <mergeCell ref="A661:B661"/>
    <mergeCell ref="A662:B662"/>
    <mergeCell ref="A663:B663"/>
    <mergeCell ref="A664:B664"/>
    <mergeCell ref="A653:B653"/>
    <mergeCell ref="A654:B654"/>
    <mergeCell ref="A657:B657"/>
    <mergeCell ref="A658:B658"/>
    <mergeCell ref="A655:B655"/>
    <mergeCell ref="A656:B656"/>
    <mergeCell ref="A647:B647"/>
    <mergeCell ref="A648:B648"/>
    <mergeCell ref="A651:B651"/>
    <mergeCell ref="A652:B652"/>
    <mergeCell ref="A649:B649"/>
    <mergeCell ref="A650:C650"/>
    <mergeCell ref="A641:B641"/>
    <mergeCell ref="A642:B642"/>
    <mergeCell ref="A645:B645"/>
    <mergeCell ref="A646:B646"/>
    <mergeCell ref="A643:B643"/>
    <mergeCell ref="A644:B644"/>
    <mergeCell ref="A635:B635"/>
    <mergeCell ref="A636:B636"/>
    <mergeCell ref="A639:B639"/>
    <mergeCell ref="A640:B640"/>
    <mergeCell ref="A637:C637"/>
    <mergeCell ref="A638:B638"/>
    <mergeCell ref="A629:B629"/>
    <mergeCell ref="A630:B630"/>
    <mergeCell ref="A633:B633"/>
    <mergeCell ref="A634:B634"/>
    <mergeCell ref="A631:B631"/>
    <mergeCell ref="A632:B632"/>
    <mergeCell ref="A623:B623"/>
    <mergeCell ref="A624:B624"/>
    <mergeCell ref="A627:B627"/>
    <mergeCell ref="A628:B628"/>
    <mergeCell ref="A625:B625"/>
    <mergeCell ref="A626:B626"/>
    <mergeCell ref="A617:B617"/>
    <mergeCell ref="A618:B618"/>
    <mergeCell ref="C612:C613"/>
    <mergeCell ref="D612:D613"/>
    <mergeCell ref="A621:B621"/>
    <mergeCell ref="A622:B622"/>
    <mergeCell ref="A619:B619"/>
    <mergeCell ref="A620:B620"/>
    <mergeCell ref="A615:B615"/>
    <mergeCell ref="A616:B616"/>
    <mergeCell ref="A606:A609"/>
    <mergeCell ref="A610:B610"/>
    <mergeCell ref="A611:B611"/>
    <mergeCell ref="A612:A613"/>
    <mergeCell ref="B612:B613"/>
    <mergeCell ref="A614:C614"/>
    <mergeCell ref="A600:B600"/>
    <mergeCell ref="A601:B601"/>
    <mergeCell ref="A602:C602"/>
    <mergeCell ref="A603:B603"/>
    <mergeCell ref="A604:B604"/>
    <mergeCell ref="A605:B605"/>
    <mergeCell ref="A594:B594"/>
    <mergeCell ref="A595:B595"/>
    <mergeCell ref="A596:B596"/>
    <mergeCell ref="A597:B597"/>
    <mergeCell ref="A598:B598"/>
    <mergeCell ref="A599:B599"/>
    <mergeCell ref="A589:B589"/>
    <mergeCell ref="A590:B590"/>
    <mergeCell ref="A591:B591"/>
    <mergeCell ref="A592:B592"/>
    <mergeCell ref="A593:B593"/>
    <mergeCell ref="A581:B581"/>
    <mergeCell ref="A582:B582"/>
    <mergeCell ref="A583:B583"/>
    <mergeCell ref="A584:A587"/>
    <mergeCell ref="A588:B588"/>
    <mergeCell ref="A571:A572"/>
    <mergeCell ref="A573:B573"/>
    <mergeCell ref="A574:B574"/>
    <mergeCell ref="A575:B575"/>
    <mergeCell ref="A576:B576"/>
    <mergeCell ref="A577:A580"/>
    <mergeCell ref="A565:B565"/>
    <mergeCell ref="A566:B566"/>
    <mergeCell ref="A567:B567"/>
    <mergeCell ref="A568:B568"/>
    <mergeCell ref="A569:B569"/>
    <mergeCell ref="A570:B570"/>
    <mergeCell ref="A560:B560"/>
    <mergeCell ref="A561:B561"/>
    <mergeCell ref="A562:C562"/>
    <mergeCell ref="A563:B563"/>
    <mergeCell ref="A564:B564"/>
    <mergeCell ref="A554:B554"/>
    <mergeCell ref="A555:B555"/>
    <mergeCell ref="A556:B556"/>
    <mergeCell ref="A557:B557"/>
    <mergeCell ref="E557:F557"/>
    <mergeCell ref="A558:A559"/>
    <mergeCell ref="A547:B547"/>
    <mergeCell ref="A548:B548"/>
    <mergeCell ref="A549:B549"/>
    <mergeCell ref="A550:B550"/>
    <mergeCell ref="A552:B552"/>
    <mergeCell ref="A553:B553"/>
    <mergeCell ref="A538:B538"/>
    <mergeCell ref="A539:B539"/>
    <mergeCell ref="A541:B541"/>
    <mergeCell ref="A542:B542"/>
    <mergeCell ref="A544:B544"/>
    <mergeCell ref="A545:B545"/>
    <mergeCell ref="A529:B529"/>
    <mergeCell ref="A530:B530"/>
    <mergeCell ref="A532:B532"/>
    <mergeCell ref="A533:B533"/>
    <mergeCell ref="A535:B535"/>
    <mergeCell ref="A536:B536"/>
    <mergeCell ref="A522:B522"/>
    <mergeCell ref="A523:B523"/>
    <mergeCell ref="A524:C524"/>
    <mergeCell ref="A525:B525"/>
    <mergeCell ref="A526:B526"/>
    <mergeCell ref="A528:B528"/>
    <mergeCell ref="A516:B516"/>
    <mergeCell ref="A517:B517"/>
    <mergeCell ref="A518:B518"/>
    <mergeCell ref="A519:B519"/>
    <mergeCell ref="A520:B520"/>
    <mergeCell ref="A521:B521"/>
    <mergeCell ref="A510:B510"/>
    <mergeCell ref="A511:B511"/>
    <mergeCell ref="A512:B512"/>
    <mergeCell ref="A513:B513"/>
    <mergeCell ref="A514:B514"/>
    <mergeCell ref="A515:B515"/>
    <mergeCell ref="A504:B504"/>
    <mergeCell ref="A505:B505"/>
    <mergeCell ref="A506:B506"/>
    <mergeCell ref="A507:B507"/>
    <mergeCell ref="A508:B508"/>
    <mergeCell ref="A509:B509"/>
    <mergeCell ref="A498:B498"/>
    <mergeCell ref="A499:B499"/>
    <mergeCell ref="A500:B500"/>
    <mergeCell ref="A501:B501"/>
    <mergeCell ref="A502:B502"/>
    <mergeCell ref="A503:B503"/>
    <mergeCell ref="A490:B490"/>
    <mergeCell ref="A491:A493"/>
    <mergeCell ref="A494:C494"/>
    <mergeCell ref="A495:B495"/>
    <mergeCell ref="A496:B496"/>
    <mergeCell ref="A497:B497"/>
    <mergeCell ref="A482:C482"/>
    <mergeCell ref="A483:B483"/>
    <mergeCell ref="A484:A485"/>
    <mergeCell ref="A486:B486"/>
    <mergeCell ref="A487:B487"/>
    <mergeCell ref="A488:A489"/>
    <mergeCell ref="A466:A468"/>
    <mergeCell ref="A469:B469"/>
    <mergeCell ref="A470:B470"/>
    <mergeCell ref="A471:A473"/>
    <mergeCell ref="A474:B474"/>
    <mergeCell ref="A475:A477"/>
    <mergeCell ref="A478:B478"/>
    <mergeCell ref="A479:A481"/>
    <mergeCell ref="A453:C453"/>
    <mergeCell ref="A454:B454"/>
    <mergeCell ref="A455:B455"/>
    <mergeCell ref="A456:B456"/>
    <mergeCell ref="A457:B457"/>
    <mergeCell ref="A458:A460"/>
    <mergeCell ref="A461:B461"/>
    <mergeCell ref="A462:A464"/>
    <mergeCell ref="A465:B465"/>
    <mergeCell ref="A445:B445"/>
    <mergeCell ref="A446:B446"/>
    <mergeCell ref="A447:A448"/>
    <mergeCell ref="A449:B449"/>
    <mergeCell ref="A450:A451"/>
    <mergeCell ref="A452:B452"/>
    <mergeCell ref="A436:A437"/>
    <mergeCell ref="A438:B438"/>
    <mergeCell ref="A439:B439"/>
    <mergeCell ref="A440:A441"/>
    <mergeCell ref="A442:B442"/>
    <mergeCell ref="A443:B443"/>
    <mergeCell ref="A429:C429"/>
    <mergeCell ref="A430:B430"/>
    <mergeCell ref="A431:B431"/>
    <mergeCell ref="A432:A433"/>
    <mergeCell ref="A434:B434"/>
    <mergeCell ref="A435:B435"/>
    <mergeCell ref="A420:B420"/>
    <mergeCell ref="A421:B421"/>
    <mergeCell ref="A422:B422"/>
    <mergeCell ref="A423:A424"/>
    <mergeCell ref="A425:B425"/>
    <mergeCell ref="A426:A428"/>
    <mergeCell ref="A413:B413"/>
    <mergeCell ref="A414:B414"/>
    <mergeCell ref="A415:B415"/>
    <mergeCell ref="A416:A417"/>
    <mergeCell ref="A418:B418"/>
    <mergeCell ref="A419:B419"/>
    <mergeCell ref="A406:B406"/>
    <mergeCell ref="A407:B407"/>
    <mergeCell ref="A408:B408"/>
    <mergeCell ref="A409:B409"/>
    <mergeCell ref="A410:B410"/>
    <mergeCell ref="A411:A412"/>
    <mergeCell ref="A398:A399"/>
    <mergeCell ref="A400:B400"/>
    <mergeCell ref="A401:B401"/>
    <mergeCell ref="A402:A403"/>
    <mergeCell ref="A404:B404"/>
    <mergeCell ref="A405:B405"/>
    <mergeCell ref="A388:A391"/>
    <mergeCell ref="A392:B392"/>
    <mergeCell ref="A393:B393"/>
    <mergeCell ref="A394:A395"/>
    <mergeCell ref="A396:B396"/>
    <mergeCell ref="A397:B397"/>
    <mergeCell ref="A374:B374"/>
    <mergeCell ref="A375:A377"/>
    <mergeCell ref="A378:B378"/>
    <mergeCell ref="A382:B382"/>
    <mergeCell ref="A383:A386"/>
    <mergeCell ref="A387:B387"/>
    <mergeCell ref="A364:B364"/>
    <mergeCell ref="A365:A366"/>
    <mergeCell ref="A367:B367"/>
    <mergeCell ref="A368:A369"/>
    <mergeCell ref="A370:B370"/>
    <mergeCell ref="A371:A373"/>
    <mergeCell ref="A358:B358"/>
    <mergeCell ref="A359:B359"/>
    <mergeCell ref="A360:B360"/>
    <mergeCell ref="A361:B361"/>
    <mergeCell ref="A362:B362"/>
    <mergeCell ref="A363:C363"/>
    <mergeCell ref="A351:B351"/>
    <mergeCell ref="A352:B352"/>
    <mergeCell ref="A353:A354"/>
    <mergeCell ref="A355:B355"/>
    <mergeCell ref="A356:B356"/>
    <mergeCell ref="A357:B357"/>
    <mergeCell ref="A336:A340"/>
    <mergeCell ref="A341:B341"/>
    <mergeCell ref="A343:A345"/>
    <mergeCell ref="A346:B346"/>
    <mergeCell ref="A320:A324"/>
    <mergeCell ref="A325:B325"/>
    <mergeCell ref="A326:A330"/>
    <mergeCell ref="A331:B331"/>
    <mergeCell ref="A332:A334"/>
    <mergeCell ref="A335:B335"/>
    <mergeCell ref="A308:B308"/>
    <mergeCell ref="A309:A311"/>
    <mergeCell ref="A312:B312"/>
    <mergeCell ref="A313:B313"/>
    <mergeCell ref="A314:A318"/>
    <mergeCell ref="A319:B319"/>
    <mergeCell ref="A302:B302"/>
    <mergeCell ref="A303:B303"/>
    <mergeCell ref="A304:B304"/>
    <mergeCell ref="A305:C305"/>
    <mergeCell ref="A306:C306"/>
    <mergeCell ref="A307:B307"/>
    <mergeCell ref="A293:A297"/>
    <mergeCell ref="A298:C298"/>
    <mergeCell ref="A299:B299"/>
    <mergeCell ref="A300:B300"/>
    <mergeCell ref="A301:B301"/>
    <mergeCell ref="A283:A284"/>
    <mergeCell ref="A285:B285"/>
    <mergeCell ref="A286:A288"/>
    <mergeCell ref="A289:B289"/>
    <mergeCell ref="A290:A291"/>
    <mergeCell ref="A292:B292"/>
    <mergeCell ref="A271:B271"/>
    <mergeCell ref="A272:B272"/>
    <mergeCell ref="A273:A277"/>
    <mergeCell ref="A278:B278"/>
    <mergeCell ref="A279:A281"/>
    <mergeCell ref="A282:B282"/>
    <mergeCell ref="A264:B264"/>
    <mergeCell ref="A266:B266"/>
    <mergeCell ref="A268:B268"/>
    <mergeCell ref="A269:B269"/>
    <mergeCell ref="A270:B270"/>
    <mergeCell ref="A257:B257"/>
    <mergeCell ref="A258:B258"/>
    <mergeCell ref="A259:B259"/>
    <mergeCell ref="A260:B260"/>
    <mergeCell ref="A261:B261"/>
    <mergeCell ref="A245:B245"/>
    <mergeCell ref="A246:B246"/>
    <mergeCell ref="A247:B247"/>
    <mergeCell ref="A262:B262"/>
    <mergeCell ref="A251:C251"/>
    <mergeCell ref="A252:B252"/>
    <mergeCell ref="A253:B253"/>
    <mergeCell ref="A254:B254"/>
    <mergeCell ref="A255:B255"/>
    <mergeCell ref="A256:B256"/>
    <mergeCell ref="A234:B234"/>
    <mergeCell ref="A235:B235"/>
    <mergeCell ref="A236:B236"/>
    <mergeCell ref="A242:B242"/>
    <mergeCell ref="A243:B243"/>
    <mergeCell ref="A244:B244"/>
    <mergeCell ref="A224:B224"/>
    <mergeCell ref="A225:B225"/>
    <mergeCell ref="A226:B226"/>
    <mergeCell ref="A248:A249"/>
    <mergeCell ref="A250:B250"/>
    <mergeCell ref="A227:B227"/>
    <mergeCell ref="A228:B228"/>
    <mergeCell ref="A231:B231"/>
    <mergeCell ref="A232:B232"/>
    <mergeCell ref="A233:B233"/>
    <mergeCell ref="A211:B211"/>
    <mergeCell ref="A212:B212"/>
    <mergeCell ref="A214:B214"/>
    <mergeCell ref="A237:A241"/>
    <mergeCell ref="A217:B217"/>
    <mergeCell ref="A218:B218"/>
    <mergeCell ref="A219:B219"/>
    <mergeCell ref="A220:B220"/>
    <mergeCell ref="A221:B221"/>
    <mergeCell ref="A222:B222"/>
    <mergeCell ref="A215:A216"/>
    <mergeCell ref="A201:B201"/>
    <mergeCell ref="A202:B202"/>
    <mergeCell ref="A203:B203"/>
    <mergeCell ref="A204:B204"/>
    <mergeCell ref="A205:B205"/>
    <mergeCell ref="A206:B206"/>
    <mergeCell ref="A208:B208"/>
    <mergeCell ref="A209:B209"/>
    <mergeCell ref="A210:B210"/>
    <mergeCell ref="A195:B195"/>
    <mergeCell ref="A196:B196"/>
    <mergeCell ref="A197:B197"/>
    <mergeCell ref="A198:B198"/>
    <mergeCell ref="A199:B199"/>
    <mergeCell ref="A200:C200"/>
    <mergeCell ref="A189:B189"/>
    <mergeCell ref="A190:B190"/>
    <mergeCell ref="A191:B191"/>
    <mergeCell ref="A192:B192"/>
    <mergeCell ref="A193:C193"/>
    <mergeCell ref="A194:B194"/>
    <mergeCell ref="A184:B184"/>
    <mergeCell ref="A185:B185"/>
    <mergeCell ref="A186:B186"/>
    <mergeCell ref="A187:C187"/>
    <mergeCell ref="A188:B188"/>
    <mergeCell ref="A173:B173"/>
    <mergeCell ref="A174:A175"/>
    <mergeCell ref="A176:A177"/>
    <mergeCell ref="A178:B178"/>
    <mergeCell ref="A179:A182"/>
    <mergeCell ref="A183:B183"/>
    <mergeCell ref="A165:B165"/>
    <mergeCell ref="A166:C166"/>
    <mergeCell ref="A167:B167"/>
    <mergeCell ref="A168:B168"/>
    <mergeCell ref="A169:A172"/>
    <mergeCell ref="A156:B156"/>
    <mergeCell ref="A158:B158"/>
    <mergeCell ref="A159:A161"/>
    <mergeCell ref="A162:B162"/>
    <mergeCell ref="A163:B163"/>
    <mergeCell ref="A150:B150"/>
    <mergeCell ref="A151:B151"/>
    <mergeCell ref="A152:A153"/>
    <mergeCell ref="A154:B154"/>
    <mergeCell ref="A155:B155"/>
    <mergeCell ref="A142:B142"/>
    <mergeCell ref="A143:C143"/>
    <mergeCell ref="A144:B144"/>
    <mergeCell ref="A145:B145"/>
    <mergeCell ref="A146:B146"/>
    <mergeCell ref="A147:B147"/>
    <mergeCell ref="A136:C136"/>
    <mergeCell ref="A137:B137"/>
    <mergeCell ref="A138:B138"/>
    <mergeCell ref="A139:B139"/>
    <mergeCell ref="A140:B140"/>
    <mergeCell ref="A141:B141"/>
    <mergeCell ref="A130:B130"/>
    <mergeCell ref="A131:B131"/>
    <mergeCell ref="A132:A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3:B113"/>
    <mergeCell ref="A114:B114"/>
    <mergeCell ref="A115:B115"/>
    <mergeCell ref="A116:B116"/>
    <mergeCell ref="A117:B117"/>
    <mergeCell ref="A107:B107"/>
    <mergeCell ref="A108:C108"/>
    <mergeCell ref="A109:B109"/>
    <mergeCell ref="A110:B110"/>
    <mergeCell ref="A111:B111"/>
    <mergeCell ref="A112:B112"/>
    <mergeCell ref="A96:C96"/>
    <mergeCell ref="A97:B97"/>
    <mergeCell ref="A98:A100"/>
    <mergeCell ref="A101:B101"/>
    <mergeCell ref="A102:A106"/>
    <mergeCell ref="A84:B84"/>
    <mergeCell ref="A85:A90"/>
    <mergeCell ref="A91:B91"/>
    <mergeCell ref="A92:A93"/>
    <mergeCell ref="A94:B94"/>
    <mergeCell ref="A95:B95"/>
    <mergeCell ref="A73:B73"/>
    <mergeCell ref="A74:B74"/>
    <mergeCell ref="A75:B75"/>
    <mergeCell ref="A76:B76"/>
    <mergeCell ref="A77:B77"/>
    <mergeCell ref="A78:A83"/>
    <mergeCell ref="A57:B57"/>
    <mergeCell ref="A58:B58"/>
    <mergeCell ref="A59:A69"/>
    <mergeCell ref="A70:B70"/>
    <mergeCell ref="A71:B71"/>
    <mergeCell ref="A72:C72"/>
    <mergeCell ref="A45:B45"/>
    <mergeCell ref="A46:B46"/>
    <mergeCell ref="A47:A51"/>
    <mergeCell ref="A52:B52"/>
    <mergeCell ref="A53:A55"/>
    <mergeCell ref="A56:B56"/>
    <mergeCell ref="A32:A36"/>
    <mergeCell ref="A37:C37"/>
    <mergeCell ref="A38:B38"/>
    <mergeCell ref="A39:B39"/>
    <mergeCell ref="A41:B41"/>
    <mergeCell ref="A43:B43"/>
    <mergeCell ref="A24:B24"/>
    <mergeCell ref="A25:B25"/>
    <mergeCell ref="A26:B26"/>
    <mergeCell ref="A27:B27"/>
    <mergeCell ref="A28:A30"/>
    <mergeCell ref="A31:B31"/>
    <mergeCell ref="A21:B21"/>
    <mergeCell ref="A22:B22"/>
    <mergeCell ref="A23:B23"/>
    <mergeCell ref="A13:B13"/>
    <mergeCell ref="A14:B14"/>
    <mergeCell ref="A15:B15"/>
    <mergeCell ref="A16:B16"/>
    <mergeCell ref="A17:B17"/>
    <mergeCell ref="A10:B10"/>
    <mergeCell ref="A11:B11"/>
    <mergeCell ref="A12:B12"/>
    <mergeCell ref="A19:B19"/>
    <mergeCell ref="A20:B20"/>
    <mergeCell ref="A18:B18"/>
    <mergeCell ref="A7:B7"/>
    <mergeCell ref="A8:B8"/>
    <mergeCell ref="D614:D615"/>
    <mergeCell ref="A1:D1"/>
    <mergeCell ref="A2:B2"/>
    <mergeCell ref="A3:D3"/>
    <mergeCell ref="A4:B4"/>
    <mergeCell ref="A5:B5"/>
    <mergeCell ref="A6:B6"/>
    <mergeCell ref="A9:B9"/>
  </mergeCells>
  <hyperlinks>
    <hyperlink ref="D9" r:id="rId1" display="kargadm@tomsk.gov.ru"/>
  </hyperlinks>
  <printOptions/>
  <pageMargins left="0.11811023622047245" right="0.11811023622047245" top="0.1968503937007874" bottom="0.15748031496062992" header="0.31496062992125984" footer="0.31496062992125984"/>
  <pageSetup horizontalDpi="600" verticalDpi="600" orientation="portrait" paperSize="9" scale="5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Катя</dc:creator>
  <cp:keywords/>
  <dc:description/>
  <cp:lastModifiedBy>Мария Сергее. Чиглинцева</cp:lastModifiedBy>
  <cp:lastPrinted>2020-06-03T04:12:32Z</cp:lastPrinted>
  <dcterms:created xsi:type="dcterms:W3CDTF">2014-02-22T13:47:10Z</dcterms:created>
  <dcterms:modified xsi:type="dcterms:W3CDTF">2021-11-15T04:13:53Z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